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anuela\Documents\TEC\NOVUS\Propuesta final HIML\NOVUS_2015_Manuela_Trejo\"/>
    </mc:Choice>
  </mc:AlternateContent>
  <workbookProtection workbookPassword="AE69" lockStructure="1"/>
  <bookViews>
    <workbookView xWindow="0" yWindow="0" windowWidth="9855" windowHeight="7500"/>
  </bookViews>
  <sheets>
    <sheet name="GanttChart" sheetId="13" r:id="rId1"/>
    <sheet name="©" sheetId="11" state="veryHidden" r:id="rId2"/>
    <sheet name="GanttChartPro" sheetId="14" r:id="rId3"/>
    <sheet name="TermsOfUse" sheetId="15" r:id="rId4"/>
  </sheets>
  <definedNames>
    <definedName name="_xlnm.Print_Area" localSheetId="0">GanttChart!$A$5:$IO$92</definedName>
    <definedName name="helpRow">GanttChart!$A$100</definedName>
    <definedName name="_xlnm.Print_Titles" localSheetId="0">GanttChart!$5:$11</definedName>
    <definedName name="valuevx">42.314159</definedName>
  </definedNames>
  <calcPr calcId="152511"/>
</workbook>
</file>

<file path=xl/calcChain.xml><?xml version="1.0" encoding="utf-8"?>
<calcChain xmlns="http://schemas.openxmlformats.org/spreadsheetml/2006/main">
  <c r="E51" i="13" l="1"/>
  <c r="H51" i="13"/>
  <c r="I51" i="13"/>
  <c r="J51" i="13" s="1"/>
  <c r="E50" i="13"/>
  <c r="H50" i="13" s="1"/>
  <c r="I50" i="13"/>
  <c r="J50" i="13" s="1"/>
  <c r="E40" i="13"/>
  <c r="H40" i="13" s="1"/>
  <c r="I40" i="13"/>
  <c r="J40" i="13" s="1"/>
  <c r="E37" i="13"/>
  <c r="H37" i="13" s="1"/>
  <c r="I37" i="13"/>
  <c r="J37" i="13" s="1"/>
  <c r="E45" i="13"/>
  <c r="H45" i="13" s="1"/>
  <c r="I45" i="13"/>
  <c r="J45" i="13" s="1"/>
  <c r="E46" i="13"/>
  <c r="H46" i="13" s="1"/>
  <c r="I46" i="13"/>
  <c r="J46" i="13" s="1"/>
  <c r="E47" i="13"/>
  <c r="H47" i="13" s="1"/>
  <c r="I47" i="13"/>
  <c r="J47" i="13" s="1"/>
  <c r="E48" i="13"/>
  <c r="H48" i="13" s="1"/>
  <c r="I48" i="13"/>
  <c r="J48" i="13" s="1"/>
  <c r="E49" i="13"/>
  <c r="H49" i="13" s="1"/>
  <c r="I49" i="13"/>
  <c r="J49" i="13" s="1"/>
  <c r="E34" i="13"/>
  <c r="H34" i="13" s="1"/>
  <c r="I34" i="13"/>
  <c r="J34" i="13" s="1"/>
  <c r="E35" i="13"/>
  <c r="H35" i="13" s="1"/>
  <c r="I35" i="13"/>
  <c r="J35" i="13" s="1"/>
  <c r="E36" i="13"/>
  <c r="H36" i="13" s="1"/>
  <c r="I36" i="13"/>
  <c r="J36" i="13" s="1"/>
  <c r="E31" i="13"/>
  <c r="H31" i="13" s="1"/>
  <c r="I31" i="13"/>
  <c r="J31" i="13" s="1"/>
  <c r="E32" i="13"/>
  <c r="H32" i="13" s="1"/>
  <c r="I32" i="13"/>
  <c r="J32" i="13" s="1"/>
  <c r="E33" i="13"/>
  <c r="H33" i="13" s="1"/>
  <c r="I33" i="13"/>
  <c r="J33" i="13" s="1"/>
  <c r="E29" i="13"/>
  <c r="H29" i="13" s="1"/>
  <c r="I29" i="13"/>
  <c r="J29" i="13" s="1"/>
  <c r="E30" i="13"/>
  <c r="H30" i="13" s="1"/>
  <c r="I30" i="13"/>
  <c r="J30" i="13" s="1"/>
  <c r="E21" i="13"/>
  <c r="H21" i="13" s="1"/>
  <c r="I21" i="13"/>
  <c r="J21" i="13" s="1"/>
  <c r="E22" i="13"/>
  <c r="H22" i="13" s="1"/>
  <c r="I22" i="13"/>
  <c r="J22" i="13" s="1"/>
  <c r="E19" i="13"/>
  <c r="H19" i="13" s="1"/>
  <c r="I19" i="13"/>
  <c r="J19" i="13" s="1"/>
  <c r="E20" i="13"/>
  <c r="H20" i="13" s="1"/>
  <c r="I20" i="13"/>
  <c r="J20" i="13" s="1"/>
  <c r="D12" i="13"/>
  <c r="H6" i="13"/>
  <c r="K6" i="13" s="1"/>
  <c r="E42" i="13"/>
  <c r="H42" i="13" s="1"/>
  <c r="E43" i="13"/>
  <c r="H43" i="13" s="1"/>
  <c r="E25" i="13"/>
  <c r="H25" i="13" s="1"/>
  <c r="E26" i="13"/>
  <c r="H26" i="13" s="1"/>
  <c r="E27" i="13"/>
  <c r="H27" i="13" s="1"/>
  <c r="D24" i="13"/>
  <c r="E13" i="13"/>
  <c r="H13" i="13" s="1"/>
  <c r="E14" i="13"/>
  <c r="H14" i="13" s="1"/>
  <c r="E15" i="13"/>
  <c r="H15" i="13" s="1"/>
  <c r="E16" i="13"/>
  <c r="H16" i="13" s="1"/>
  <c r="E17" i="13"/>
  <c r="H17" i="13" s="1"/>
  <c r="G12" i="13"/>
  <c r="E18" i="13"/>
  <c r="G39" i="13"/>
  <c r="G24" i="13"/>
  <c r="E44" i="13"/>
  <c r="H44" i="13" s="1"/>
  <c r="E28" i="13"/>
  <c r="H28" i="13" s="1"/>
  <c r="E9" i="13"/>
  <c r="E97" i="13"/>
  <c r="E98" i="13"/>
  <c r="H98" i="13" s="1"/>
  <c r="E99" i="13"/>
  <c r="H99" i="13" s="1"/>
  <c r="A96" i="13"/>
  <c r="A97" i="13" s="1"/>
  <c r="A98" i="13" s="1"/>
  <c r="A99" i="13" s="1"/>
  <c r="I99" i="13"/>
  <c r="J99" i="13" s="1"/>
  <c r="A12" i="13"/>
  <c r="A13" i="13" s="1"/>
  <c r="A14" i="13" s="1"/>
  <c r="A15" i="13" s="1"/>
  <c r="A16" i="13" s="1"/>
  <c r="A17" i="13" s="1"/>
  <c r="A18" i="13" s="1"/>
  <c r="A19" i="13" s="1"/>
  <c r="A20" i="13" s="1"/>
  <c r="A21" i="13" s="1"/>
  <c r="A22" i="13" s="1"/>
  <c r="G96" i="13"/>
  <c r="I97" i="13"/>
  <c r="J97" i="13" s="1"/>
  <c r="I98" i="13"/>
  <c r="J98" i="13" s="1"/>
  <c r="I16" i="13"/>
  <c r="J16" i="13" s="1"/>
  <c r="I15" i="13"/>
  <c r="J15" i="13" s="1"/>
  <c r="L10" i="13"/>
  <c r="M10" i="13" s="1"/>
  <c r="N10" i="13" s="1"/>
  <c r="O10" i="13" s="1"/>
  <c r="P10" i="13" s="1"/>
  <c r="Q10" i="13" s="1"/>
  <c r="R10" i="13" s="1"/>
  <c r="S10" i="13" s="1"/>
  <c r="I13" i="13"/>
  <c r="J13" i="13" s="1"/>
  <c r="I14" i="13"/>
  <c r="J14" i="13" s="1"/>
  <c r="I17" i="13"/>
  <c r="J17" i="13"/>
  <c r="H18" i="13"/>
  <c r="I18" i="13"/>
  <c r="J18" i="13" s="1"/>
  <c r="I25" i="13"/>
  <c r="J25" i="13" s="1"/>
  <c r="I26" i="13"/>
  <c r="J26" i="13" s="1"/>
  <c r="I27" i="13"/>
  <c r="J27" i="13" s="1"/>
  <c r="I28" i="13"/>
  <c r="J28" i="13" s="1"/>
  <c r="I41" i="13"/>
  <c r="J41" i="13"/>
  <c r="I42" i="13"/>
  <c r="J42" i="13" s="1"/>
  <c r="I43" i="13"/>
  <c r="J43" i="13" s="1"/>
  <c r="I44" i="13"/>
  <c r="J44" i="13" s="1"/>
  <c r="L11" i="13" l="1"/>
  <c r="F24" i="13"/>
  <c r="F96" i="13"/>
  <c r="I96" i="13" s="1"/>
  <c r="A23" i="13"/>
  <c r="A24" i="13" s="1"/>
  <c r="A25" i="13" s="1"/>
  <c r="A26" i="13" s="1"/>
  <c r="A27" i="13" s="1"/>
  <c r="A28" i="13" s="1"/>
  <c r="A29" i="13" s="1"/>
  <c r="A30" i="13" s="1"/>
  <c r="A31" i="13" s="1"/>
  <c r="A32" i="13" s="1"/>
  <c r="A33" i="13" s="1"/>
  <c r="A34" i="13" s="1"/>
  <c r="A35" i="13" s="1"/>
  <c r="A36" i="13" s="1"/>
  <c r="A37" i="13" s="1"/>
  <c r="A38" i="13" s="1"/>
  <c r="H97" i="13"/>
  <c r="E96" i="13"/>
  <c r="H96" i="13" s="1"/>
  <c r="J96" i="13"/>
  <c r="F12" i="13"/>
  <c r="E12" i="13" s="1"/>
  <c r="H12" i="13" s="1"/>
  <c r="S11" i="13"/>
  <c r="T10" i="13"/>
  <c r="U10" i="13" s="1"/>
  <c r="V10" i="13" s="1"/>
  <c r="W10" i="13" s="1"/>
  <c r="X10" i="13" s="1"/>
  <c r="Y10" i="13" s="1"/>
  <c r="Z10" i="13" s="1"/>
  <c r="A39" i="13" l="1"/>
  <c r="A41" i="13" s="1"/>
  <c r="A42" i="13" s="1"/>
  <c r="A43" i="13" s="1"/>
  <c r="A44" i="13" s="1"/>
  <c r="A45" i="13" s="1"/>
  <c r="A46" i="13" s="1"/>
  <c r="A47" i="13" s="1"/>
  <c r="A48" i="13" s="1"/>
  <c r="A49" i="13" s="1"/>
  <c r="I24" i="13"/>
  <c r="J24" i="13" s="1"/>
  <c r="E24" i="13"/>
  <c r="H24" i="13" s="1"/>
  <c r="I12" i="13"/>
  <c r="J12" i="13" s="1"/>
  <c r="AA10" i="13"/>
  <c r="AB10" i="13" s="1"/>
  <c r="AC10" i="13" s="1"/>
  <c r="AD10" i="13" s="1"/>
  <c r="AE10" i="13" s="1"/>
  <c r="AF10" i="13" s="1"/>
  <c r="AG10" i="13" s="1"/>
  <c r="Z11" i="13"/>
  <c r="A50" i="13" l="1"/>
  <c r="A51" i="13" s="1"/>
  <c r="A52" i="13" s="1"/>
  <c r="AG11" i="13"/>
  <c r="AH10" i="13"/>
  <c r="AI10" i="13" s="1"/>
  <c r="AJ10" i="13" s="1"/>
  <c r="AK10" i="13" s="1"/>
  <c r="AL10" i="13" s="1"/>
  <c r="AM10" i="13" s="1"/>
  <c r="AN10" i="13" s="1"/>
  <c r="AN11" i="13" l="1"/>
  <c r="AO10" i="13"/>
  <c r="AP10" i="13" s="1"/>
  <c r="AQ10" i="13" s="1"/>
  <c r="AR10" i="13" s="1"/>
  <c r="AS10" i="13" s="1"/>
  <c r="AT10" i="13" s="1"/>
  <c r="AU10" i="13" s="1"/>
  <c r="AU11" i="13" l="1"/>
  <c r="AV10" i="13"/>
  <c r="AW10" i="13" s="1"/>
  <c r="AX10" i="13" s="1"/>
  <c r="AY10" i="13" s="1"/>
  <c r="AZ10" i="13" s="1"/>
  <c r="BA10" i="13" s="1"/>
  <c r="BB10" i="13" s="1"/>
  <c r="BB11" i="13" l="1"/>
  <c r="BC10" i="13"/>
  <c r="BD10" i="13" s="1"/>
  <c r="BE10" i="13" s="1"/>
  <c r="BF10" i="13" s="1"/>
  <c r="BG10" i="13" s="1"/>
  <c r="BH10" i="13" s="1"/>
  <c r="BI10" i="13" s="1"/>
  <c r="BJ10" i="13" l="1"/>
  <c r="BK10" i="13" s="1"/>
  <c r="BL10" i="13" s="1"/>
  <c r="BM10" i="13" s="1"/>
  <c r="BN10" i="13" s="1"/>
  <c r="BO10" i="13" s="1"/>
  <c r="BP10" i="13" s="1"/>
  <c r="BI11" i="13"/>
  <c r="BP11" i="13" l="1"/>
  <c r="BQ10" i="13"/>
  <c r="BR10" i="13" s="1"/>
  <c r="BS10" i="13" s="1"/>
  <c r="BT10" i="13" s="1"/>
  <c r="BU10" i="13" s="1"/>
  <c r="BV10" i="13" s="1"/>
  <c r="BW10" i="13" s="1"/>
  <c r="BW11" i="13" l="1"/>
  <c r="BX10" i="13"/>
  <c r="BY10" i="13" s="1"/>
  <c r="BZ10" i="13" s="1"/>
  <c r="CA10" i="13" s="1"/>
  <c r="CB10" i="13" s="1"/>
  <c r="CC10" i="13" s="1"/>
  <c r="CD10" i="13" s="1"/>
  <c r="CD11" i="13" l="1"/>
  <c r="CE10" i="13"/>
  <c r="CF10" i="13" s="1"/>
  <c r="CG10" i="13" s="1"/>
  <c r="CH10" i="13" s="1"/>
  <c r="CI10" i="13" s="1"/>
  <c r="CJ10" i="13" s="1"/>
  <c r="CK10" i="13" s="1"/>
  <c r="CK11" i="13" l="1"/>
  <c r="CL10" i="13"/>
  <c r="CM10" i="13" s="1"/>
  <c r="CN10" i="13" s="1"/>
  <c r="CO10" i="13" s="1"/>
  <c r="CP10" i="13" s="1"/>
  <c r="CQ10" i="13" s="1"/>
  <c r="CR10" i="13" s="1"/>
  <c r="CR11" i="13" l="1"/>
  <c r="CS10" i="13"/>
  <c r="CT10" i="13" s="1"/>
  <c r="CU10" i="13" s="1"/>
  <c r="CV10" i="13" s="1"/>
  <c r="CW10" i="13" s="1"/>
  <c r="CX10" i="13" s="1"/>
  <c r="CY10" i="13" s="1"/>
  <c r="CY11" i="13" l="1"/>
  <c r="CZ10" i="13"/>
  <c r="DA10" i="13" s="1"/>
  <c r="DB10" i="13" s="1"/>
  <c r="DC10" i="13" s="1"/>
  <c r="DD10" i="13" s="1"/>
  <c r="DE10" i="13" s="1"/>
  <c r="DF10" i="13" s="1"/>
  <c r="DF11" i="13" l="1"/>
  <c r="DG10" i="13"/>
  <c r="DH10" i="13" s="1"/>
  <c r="DI10" i="13" s="1"/>
  <c r="DJ10" i="13" s="1"/>
  <c r="DK10" i="13" s="1"/>
  <c r="DL10" i="13" s="1"/>
  <c r="DM10" i="13" s="1"/>
  <c r="DM11" i="13" l="1"/>
  <c r="DN10" i="13"/>
  <c r="DO10" i="13" s="1"/>
  <c r="DP10" i="13" s="1"/>
  <c r="DQ10" i="13" s="1"/>
  <c r="DR10" i="13" s="1"/>
  <c r="DS10" i="13" s="1"/>
  <c r="DT10" i="13" s="1"/>
  <c r="DT11" i="13" l="1"/>
  <c r="DU10" i="13"/>
  <c r="DV10" i="13" s="1"/>
  <c r="DW10" i="13" s="1"/>
  <c r="DX10" i="13" s="1"/>
  <c r="DY10" i="13" s="1"/>
  <c r="DZ10" i="13" s="1"/>
  <c r="EA10" i="13" s="1"/>
  <c r="EB10" i="13" l="1"/>
  <c r="EC10" i="13" s="1"/>
  <c r="ED10" i="13" s="1"/>
  <c r="EE10" i="13" s="1"/>
  <c r="EF10" i="13" s="1"/>
  <c r="EG10" i="13" s="1"/>
  <c r="EH10" i="13" s="1"/>
  <c r="EA11" i="13"/>
  <c r="EI10" i="13" l="1"/>
  <c r="EJ10" i="13" s="1"/>
  <c r="EK10" i="13" s="1"/>
  <c r="EL10" i="13" s="1"/>
  <c r="EM10" i="13" s="1"/>
  <c r="EN10" i="13" s="1"/>
  <c r="EO10" i="13" s="1"/>
  <c r="EH11" i="13"/>
  <c r="EO11" i="13" l="1"/>
  <c r="EP10" i="13"/>
  <c r="EQ10" i="13" s="1"/>
  <c r="ER10" i="13" s="1"/>
  <c r="ES10" i="13" s="1"/>
  <c r="ET10" i="13" s="1"/>
  <c r="EU10" i="13" s="1"/>
  <c r="EV10" i="13" s="1"/>
  <c r="EV11" i="13" l="1"/>
  <c r="EW10" i="13"/>
  <c r="EX10" i="13" s="1"/>
  <c r="EY10" i="13" s="1"/>
  <c r="EZ10" i="13" s="1"/>
  <c r="FA10" i="13" s="1"/>
  <c r="FB10" i="13" s="1"/>
  <c r="FC10" i="13" s="1"/>
  <c r="FC11" i="13" l="1"/>
  <c r="FD10" i="13"/>
  <c r="FE10" i="13" s="1"/>
  <c r="FF10" i="13" s="1"/>
  <c r="FG10" i="13" s="1"/>
  <c r="FH10" i="13" s="1"/>
  <c r="FI10" i="13" s="1"/>
  <c r="FJ10" i="13" s="1"/>
  <c r="FJ11" i="13" l="1"/>
  <c r="FK10" i="13"/>
  <c r="FL10" i="13" s="1"/>
  <c r="FM10" i="13" s="1"/>
  <c r="FN10" i="13" s="1"/>
  <c r="FO10" i="13" s="1"/>
  <c r="FP10" i="13" s="1"/>
  <c r="FQ10" i="13" s="1"/>
  <c r="FQ11" i="13" l="1"/>
  <c r="FR10" i="13"/>
  <c r="FS10" i="13" s="1"/>
  <c r="FT10" i="13" s="1"/>
  <c r="FU10" i="13" s="1"/>
  <c r="FV10" i="13" s="1"/>
  <c r="FW10" i="13" s="1"/>
  <c r="FX10" i="13" s="1"/>
  <c r="FX11" i="13" l="1"/>
  <c r="FY10" i="13"/>
  <c r="FZ10" i="13" s="1"/>
  <c r="GA10" i="13" s="1"/>
  <c r="GB10" i="13" s="1"/>
  <c r="GC10" i="13" s="1"/>
  <c r="GD10" i="13" s="1"/>
  <c r="GE10" i="13" s="1"/>
  <c r="GE11" i="13" l="1"/>
  <c r="GF10" i="13"/>
  <c r="GG10" i="13" s="1"/>
  <c r="GH10" i="13" s="1"/>
  <c r="GI10" i="13" s="1"/>
  <c r="GJ10" i="13" s="1"/>
  <c r="GK10" i="13" s="1"/>
  <c r="GL10" i="13" s="1"/>
  <c r="GM10" i="13" l="1"/>
  <c r="GN10" i="13" s="1"/>
  <c r="GO10" i="13" s="1"/>
  <c r="GP10" i="13" s="1"/>
  <c r="GQ10" i="13" s="1"/>
  <c r="GR10" i="13" s="1"/>
  <c r="GS10" i="13" s="1"/>
  <c r="GL11" i="13"/>
  <c r="GS11" i="13" l="1"/>
  <c r="GT10" i="13"/>
  <c r="GU10" i="13" s="1"/>
  <c r="GV10" i="13" s="1"/>
  <c r="GW10" i="13" s="1"/>
  <c r="GX10" i="13" s="1"/>
  <c r="GY10" i="13" s="1"/>
  <c r="GZ10" i="13" s="1"/>
  <c r="GZ11" i="13" l="1"/>
  <c r="HA10" i="13"/>
  <c r="HB10" i="13" s="1"/>
  <c r="HC10" i="13" s="1"/>
  <c r="HD10" i="13" s="1"/>
  <c r="HE10" i="13" s="1"/>
  <c r="HF10" i="13" s="1"/>
  <c r="HG10" i="13" s="1"/>
  <c r="HG11" i="13" l="1"/>
  <c r="HH10" i="13"/>
  <c r="HI10" i="13" s="1"/>
  <c r="HJ10" i="13" s="1"/>
  <c r="HK10" i="13" s="1"/>
  <c r="HL10" i="13" s="1"/>
  <c r="HM10" i="13" s="1"/>
  <c r="HN10" i="13" s="1"/>
  <c r="HO10" i="13" l="1"/>
  <c r="HP10" i="13" s="1"/>
  <c r="HQ10" i="13" s="1"/>
  <c r="HR10" i="13" s="1"/>
  <c r="HS10" i="13" s="1"/>
  <c r="HT10" i="13" s="1"/>
  <c r="HU10" i="13" s="1"/>
  <c r="HN11" i="13"/>
  <c r="HU11" i="13" l="1"/>
  <c r="HV10" i="13"/>
  <c r="HW10" i="13" s="1"/>
  <c r="HX10" i="13" s="1"/>
  <c r="HY10" i="13" s="1"/>
  <c r="HZ10" i="13" s="1"/>
  <c r="IA10" i="13" s="1"/>
  <c r="IB10" i="13" s="1"/>
  <c r="IB11" i="13" l="1"/>
  <c r="IC10" i="13"/>
  <c r="ID10" i="13" s="1"/>
  <c r="IE10" i="13" s="1"/>
  <c r="IF10" i="13" s="1"/>
  <c r="IG10" i="13" s="1"/>
  <c r="IH10" i="13" s="1"/>
  <c r="II10" i="13" s="1"/>
  <c r="IJ10" i="13" l="1"/>
  <c r="IK10" i="13" s="1"/>
  <c r="IL10" i="13" s="1"/>
  <c r="IM10" i="13" s="1"/>
  <c r="IN10" i="13" s="1"/>
  <c r="IO10" i="13" s="1"/>
  <c r="II11" i="13"/>
  <c r="D39" i="13"/>
  <c r="E41" i="13"/>
  <c r="F39" i="13" s="1"/>
  <c r="I39" i="13" l="1"/>
  <c r="J39" i="13" s="1"/>
  <c r="E39" i="13"/>
  <c r="H39" i="13" s="1"/>
  <c r="H41" i="13"/>
</calcChain>
</file>

<file path=xl/comments1.xml><?xml version="1.0" encoding="utf-8"?>
<comments xmlns="http://schemas.openxmlformats.org/spreadsheetml/2006/main">
  <authors>
    <author>Vertex42</author>
    <author>Jon</author>
  </authors>
  <commentList>
    <comment ref="G1" authorId="0" shapeId="0">
      <text>
        <r>
          <rPr>
            <b/>
            <sz val="8"/>
            <color indexed="81"/>
            <rFont val="Tahoma"/>
          </rPr>
          <t>Terms of Use and Copyright:</t>
        </r>
        <r>
          <rPr>
            <sz val="8"/>
            <color indexed="81"/>
            <rFont val="Tahoma"/>
          </rPr>
          <t xml:space="preserve">
See the Terms Of Use worksheet and the license agreement on Vertex42.com. Copyright notices may not be removed.</t>
        </r>
      </text>
    </comment>
    <comment ref="A11" authorId="1" shapeId="0">
      <text>
        <r>
          <rPr>
            <b/>
            <sz val="8"/>
            <color indexed="81"/>
            <rFont val="Tahoma"/>
            <family val="2"/>
          </rPr>
          <t>Work Breakdown Structure</t>
        </r>
        <r>
          <rPr>
            <sz val="8"/>
            <color indexed="81"/>
            <rFont val="Tahoma"/>
          </rPr>
          <t xml:space="preserve">
Level 1: 1, 2, 3, ...
Level 2: 1.1, 1.2, 1.3, ...
Level 3: 1.1.1, 1.1.2, 1.1.3, …
The WBS is automatically entered, but the formulas are different for different levels.</t>
        </r>
      </text>
    </comment>
    <comment ref="D11" authorId="1" shapeId="0">
      <text>
        <r>
          <rPr>
            <b/>
            <sz val="8"/>
            <color indexed="81"/>
            <rFont val="Tahoma"/>
          </rPr>
          <t>Start Date</t>
        </r>
        <r>
          <rPr>
            <sz val="8"/>
            <color indexed="81"/>
            <rFont val="Tahoma"/>
          </rPr>
          <t xml:space="preserve">
Enter the starting date for this task. To associate the start date with the end of another task, enter a formula in the start date that refers to the end date of that task.</t>
        </r>
      </text>
    </comment>
    <comment ref="E11" authorId="1" shapeId="0">
      <text>
        <r>
          <rPr>
            <b/>
            <sz val="8"/>
            <color indexed="81"/>
            <rFont val="Tahoma"/>
          </rPr>
          <t>End Date</t>
        </r>
        <r>
          <rPr>
            <sz val="8"/>
            <color indexed="81"/>
            <rFont val="Tahoma"/>
            <family val="2"/>
          </rPr>
          <t xml:space="preserve">
The ending date is calculated by adding the Duration (calendar days) to the Start date minus 1 day, because the task duration is from the </t>
        </r>
        <r>
          <rPr>
            <b/>
            <sz val="8"/>
            <color indexed="81"/>
            <rFont val="Tahoma"/>
            <family val="2"/>
          </rPr>
          <t>beginning</t>
        </r>
        <r>
          <rPr>
            <sz val="8"/>
            <color indexed="81"/>
            <rFont val="Tahoma"/>
            <family val="2"/>
          </rPr>
          <t xml:space="preserve"> of the </t>
        </r>
        <r>
          <rPr>
            <b/>
            <sz val="8"/>
            <color indexed="81"/>
            <rFont val="Tahoma"/>
            <family val="2"/>
          </rPr>
          <t>Start</t>
        </r>
        <r>
          <rPr>
            <sz val="8"/>
            <color indexed="81"/>
            <rFont val="Tahoma"/>
            <family val="2"/>
          </rPr>
          <t xml:space="preserve"> day to the </t>
        </r>
        <r>
          <rPr>
            <b/>
            <sz val="8"/>
            <color indexed="81"/>
            <rFont val="Tahoma"/>
            <family val="2"/>
          </rPr>
          <t>end</t>
        </r>
        <r>
          <rPr>
            <sz val="8"/>
            <color indexed="81"/>
            <rFont val="Tahoma"/>
            <family val="2"/>
          </rPr>
          <t xml:space="preserve"> of the </t>
        </r>
        <r>
          <rPr>
            <b/>
            <sz val="8"/>
            <color indexed="81"/>
            <rFont val="Tahoma"/>
            <family val="2"/>
          </rPr>
          <t>End</t>
        </r>
        <r>
          <rPr>
            <sz val="8"/>
            <color indexed="81"/>
            <rFont val="Tahoma"/>
            <family val="2"/>
          </rPr>
          <t xml:space="preserve"> day.</t>
        </r>
        <r>
          <rPr>
            <sz val="8"/>
            <color indexed="81"/>
            <rFont val="Tahoma"/>
          </rPr>
          <t xml:space="preserve">
</t>
        </r>
      </text>
    </comment>
    <comment ref="F11" authorId="1" shapeId="0">
      <text>
        <r>
          <rPr>
            <b/>
            <sz val="8"/>
            <color indexed="81"/>
            <rFont val="Tahoma"/>
          </rPr>
          <t>Duration (Calendar Days)</t>
        </r>
        <r>
          <rPr>
            <sz val="8"/>
            <color indexed="81"/>
            <rFont val="Tahoma"/>
            <family val="2"/>
          </rPr>
          <t xml:space="preserve">
Enter the number of calendar days for the given task. Refer to the Working Days column or use a calendar to determine the corresponding working days. The duration is from the </t>
        </r>
        <r>
          <rPr>
            <b/>
            <sz val="8"/>
            <color indexed="81"/>
            <rFont val="Tahoma"/>
            <family val="2"/>
          </rPr>
          <t>beginning</t>
        </r>
        <r>
          <rPr>
            <sz val="8"/>
            <color indexed="81"/>
            <rFont val="Tahoma"/>
            <family val="2"/>
          </rPr>
          <t xml:space="preserve"> of the </t>
        </r>
        <r>
          <rPr>
            <b/>
            <sz val="8"/>
            <color indexed="81"/>
            <rFont val="Tahoma"/>
            <family val="2"/>
          </rPr>
          <t>Start date</t>
        </r>
        <r>
          <rPr>
            <sz val="8"/>
            <color indexed="81"/>
            <rFont val="Tahoma"/>
            <family val="2"/>
          </rPr>
          <t xml:space="preserve"> to the </t>
        </r>
        <r>
          <rPr>
            <b/>
            <sz val="8"/>
            <color indexed="81"/>
            <rFont val="Tahoma"/>
            <family val="2"/>
          </rPr>
          <t>ending</t>
        </r>
        <r>
          <rPr>
            <sz val="8"/>
            <color indexed="81"/>
            <rFont val="Tahoma"/>
            <family val="2"/>
          </rPr>
          <t xml:space="preserve"> of the </t>
        </r>
        <r>
          <rPr>
            <b/>
            <sz val="8"/>
            <color indexed="81"/>
            <rFont val="Tahoma"/>
            <family val="2"/>
          </rPr>
          <t>End Date</t>
        </r>
        <r>
          <rPr>
            <sz val="8"/>
            <color indexed="81"/>
            <rFont val="Tahoma"/>
            <family val="2"/>
          </rPr>
          <t>.
When the duration is calculated, it is calculated as End Date minus the Start Date plus 1 day, so that a task starting and ending on the same day has a duration of 1 day.</t>
        </r>
      </text>
    </comment>
    <comment ref="G11" authorId="1" shapeId="0">
      <text>
        <r>
          <rPr>
            <b/>
            <sz val="8"/>
            <color indexed="81"/>
            <rFont val="Tahoma"/>
          </rPr>
          <t>Percent Complete</t>
        </r>
        <r>
          <rPr>
            <sz val="8"/>
            <color indexed="81"/>
            <rFont val="Tahoma"/>
            <family val="2"/>
          </rPr>
          <t xml:space="preserve">
Update the status of this task by entering the percent complete (between 0% and 100%).</t>
        </r>
      </text>
    </comment>
    <comment ref="H11" authorId="1" shapeId="0">
      <text>
        <r>
          <rPr>
            <b/>
            <sz val="8"/>
            <color indexed="81"/>
            <rFont val="Tahoma"/>
            <family val="2"/>
          </rPr>
          <t>Working Days</t>
        </r>
        <r>
          <rPr>
            <sz val="8"/>
            <color indexed="81"/>
            <rFont val="Tahoma"/>
          </rPr>
          <t xml:space="preserve">
Counts the number of working days using the NETWORKDAYS() formula, which excludes weekends. When planning work based upon the number of working days, adjust the Duration until the desired # of working days is reached.</t>
        </r>
      </text>
    </comment>
    <comment ref="I11" authorId="1" shapeId="0">
      <text>
        <r>
          <rPr>
            <b/>
            <sz val="8"/>
            <color indexed="81"/>
            <rFont val="Tahoma"/>
          </rPr>
          <t>Calendar Days Complete</t>
        </r>
        <r>
          <rPr>
            <sz val="8"/>
            <color indexed="81"/>
            <rFont val="Tahoma"/>
          </rPr>
          <t xml:space="preserve">
This column is calculated by multiplying the Duration by the %Complete and rounding down to the nearest integer.</t>
        </r>
      </text>
    </comment>
    <comment ref="J11" authorId="1" shapeId="0">
      <text>
        <r>
          <rPr>
            <b/>
            <sz val="8"/>
            <color indexed="81"/>
            <rFont val="Tahoma"/>
          </rPr>
          <t>Calendar Days Remaining</t>
        </r>
        <r>
          <rPr>
            <sz val="8"/>
            <color indexed="81"/>
            <rFont val="Tahoma"/>
          </rPr>
          <t xml:space="preserve">
This column is calculated by subtracting the Days Complete from the Duration.</t>
        </r>
      </text>
    </comment>
  </commentList>
</comments>
</file>

<file path=xl/comments2.xml><?xml version="1.0" encoding="utf-8"?>
<comments xmlns="http://schemas.openxmlformats.org/spreadsheetml/2006/main">
  <authors>
    <author>Jon</author>
  </authors>
  <commentList>
    <comment ref="A3" authorId="0" shapeId="0">
      <text>
        <r>
          <rPr>
            <b/>
            <u/>
            <sz val="8"/>
            <color indexed="81"/>
            <rFont val="Tahoma"/>
            <family val="2"/>
          </rPr>
          <t>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<sst xmlns="http://schemas.openxmlformats.org/spreadsheetml/2006/main" count="212" uniqueCount="159">
  <si>
    <t>Days Remaining</t>
  </si>
  <si>
    <t>Project Lead:</t>
  </si>
  <si>
    <t>Today's Date:</t>
  </si>
  <si>
    <t>Start</t>
  </si>
  <si>
    <t>End</t>
  </si>
  <si>
    <t>Days Complete</t>
  </si>
  <si>
    <t>(vertical red line)</t>
  </si>
  <si>
    <t>Duration (Days)</t>
  </si>
  <si>
    <t>WBS</t>
  </si>
  <si>
    <t>Tasks</t>
  </si>
  <si>
    <t>% Complete</t>
  </si>
  <si>
    <t>Task Category 1</t>
  </si>
  <si>
    <t>Working Days</t>
  </si>
  <si>
    <t>Start Date:</t>
  </si>
  <si>
    <t>[42]</t>
  </si>
  <si>
    <t>Gantt Chart</t>
  </si>
  <si>
    <t>Task
Lead</t>
  </si>
  <si>
    <t>Terms of Use</t>
  </si>
  <si>
    <t>http://www.vertex42.com/ExcelTemplates/excel-gantt-chart.html</t>
  </si>
  <si>
    <t>Gantt Chart Template</t>
  </si>
  <si>
    <t>© 2008-2009 Vertex42 LLC</t>
  </si>
  <si>
    <t>Sub Task level 2</t>
  </si>
  <si>
    <t>Level 4 task</t>
  </si>
  <si>
    <t>Level 3 Task</t>
  </si>
  <si>
    <r>
      <t xml:space="preserve">TEMPLATE ROWS: </t>
    </r>
    <r>
      <rPr>
        <sz val="8"/>
        <rFont val="Arial"/>
      </rPr>
      <t>Copy and insert the entire section, or just the specific sub tasks, depending on which level you want to use (formulas are different for different WBS levels)</t>
    </r>
  </si>
  <si>
    <t>HELP</t>
  </si>
  <si>
    <t>First Day of Week (Mon=2):</t>
  </si>
  <si>
    <t>Gantt Chart Template Pro</t>
  </si>
  <si>
    <t>This template is considered a copyrighted work under the Unites States and other copyright laws and is the property of Vertex42 LLC. The items listed below are additional points to help clarify how you may use this template.</t>
  </si>
  <si>
    <t>Not for Resale or Public Sharing</t>
  </si>
  <si>
    <t>You may not remove or alter any logo, trademark, copyright, disclaimer, brand, terms of use, attribution, or other proprietary notices or marks within this template.</t>
  </si>
  <si>
    <t>Limited Private Sharing</t>
  </si>
  <si>
    <t>** Examples of acceptable private sharing with people who "require access" may include (a) sharing a budget spreadsheet with a spouse, (b) sharing a project schedule with your project team, or (c) sharing a timesheet with your employee or manager.</t>
  </si>
  <si>
    <t>See the following page on Vertex42.com for the complete license agreement and examples of other allowed uses:</t>
  </si>
  <si>
    <t>http://www.vertex42.com/licensing/EULA_privateuse.html</t>
  </si>
  <si>
    <t>Disclaimer</t>
  </si>
  <si>
    <t>This template is provided for informational or educational use only and is not intended to be relied on as medical, financial, legal, or other professional advice.</t>
  </si>
  <si>
    <t>Vertex42 LLC makes no guarantee or representations about this template, or the accuracy or completeness of the content contained within this template.</t>
  </si>
  <si>
    <t>Vertex42 LLC encourages you to seek the aid of a qualified professional before making decisions regarding health, financial, or legal issues.</t>
  </si>
  <si>
    <r>
      <rPr>
        <sz val="12"/>
        <rFont val="Arial"/>
        <family val="2"/>
      </rPr>
      <t xml:space="preserve">You may make archival copies and customize this template only for your </t>
    </r>
    <r>
      <rPr>
        <b/>
        <sz val="12"/>
        <rFont val="Arial"/>
        <family val="2"/>
      </rPr>
      <t>personal use or use within your company or organization</t>
    </r>
    <r>
      <rPr>
        <sz val="12"/>
        <rFont val="Arial"/>
        <family val="2"/>
      </rPr>
      <t xml:space="preserve"> and not for resale or public sharing.</t>
    </r>
  </si>
  <si>
    <r>
      <t xml:space="preserve">This template and any customized or modified version of this template </t>
    </r>
    <r>
      <rPr>
        <b/>
        <sz val="12"/>
        <color indexed="10"/>
        <rFont val="Arial"/>
        <family val="2"/>
      </rPr>
      <t>may NOT be sold, distributed, published to an online gallery, hosted on a website, or placed on a public server</t>
    </r>
    <r>
      <rPr>
        <b/>
        <sz val="12"/>
        <rFont val="Arial"/>
        <family val="2"/>
      </rPr>
      <t>.</t>
    </r>
  </si>
  <si>
    <r>
      <t xml:space="preserve">Provided that you observe the above terms, you may share your edited version of this template </t>
    </r>
    <r>
      <rPr>
        <b/>
        <sz val="12"/>
        <rFont val="Arial"/>
        <family val="2"/>
      </rPr>
      <t>*privately*</t>
    </r>
    <r>
      <rPr>
        <sz val="12"/>
        <rFont val="Arial"/>
        <family val="2"/>
      </rPr>
      <t xml:space="preserve"> with those specific people who </t>
    </r>
    <r>
      <rPr>
        <b/>
        <sz val="12"/>
        <rFont val="Arial"/>
        <family val="2"/>
      </rPr>
      <t>**require**</t>
    </r>
    <r>
      <rPr>
        <sz val="12"/>
        <rFont val="Arial"/>
        <family val="2"/>
      </rPr>
      <t xml:space="preserve"> access to it within your immediate family, organization, or company.</t>
    </r>
  </si>
  <si>
    <r>
      <t xml:space="preserve">* "Privately" means only accessible to those few people who you expressively give permission to view or edit your file. It is your responsibility to ensure that adequate security measures are used so that your file is </t>
    </r>
    <r>
      <rPr>
        <b/>
        <sz val="12"/>
        <rFont val="Arial"/>
        <family val="2"/>
      </rPr>
      <t>not available to the public</t>
    </r>
    <r>
      <rPr>
        <sz val="12"/>
        <rFont val="Arial"/>
        <family val="2"/>
      </rPr>
      <t>.</t>
    </r>
  </si>
  <si>
    <t>Benefits and Features of Gantt Chart Template Pro</t>
  </si>
  <si>
    <t>More Ways to Define a Task</t>
  </si>
  <si>
    <t>defining the Start date, End date, duration, and dependency of tasks.</t>
  </si>
  <si>
    <t xml:space="preserve"> - Start date and End date</t>
  </si>
  <si>
    <t xml:space="preserve"> - Start date and Work days</t>
  </si>
  <si>
    <t xml:space="preserve"> - Start date and Calendar days</t>
  </si>
  <si>
    <t xml:space="preserve"> - Predecessor and Work days</t>
  </si>
  <si>
    <t xml:space="preserve"> - Predecessor and Calendar days</t>
  </si>
  <si>
    <t xml:space="preserve"> - Predecessor and End date</t>
  </si>
  <si>
    <t xml:space="preserve"> - Watch demo videos</t>
  </si>
  <si>
    <t xml:space="preserve"> - View screenshots</t>
  </si>
  <si>
    <t>Sample Project Schedules</t>
  </si>
  <si>
    <t>To get a head start on defining your project schedule, you can use</t>
  </si>
  <si>
    <t>one of the 3 sample gantt charts:</t>
  </si>
  <si>
    <t xml:space="preserve"> - Home Construction Project Schedule</t>
  </si>
  <si>
    <t xml:space="preserve"> - Custom Software Project Schedule</t>
  </si>
  <si>
    <t xml:space="preserve"> - Website Development Project Schedule</t>
  </si>
  <si>
    <t>Choose from a larger set of template rows that provide more options for</t>
  </si>
  <si>
    <t>Define a task based on the …</t>
  </si>
  <si>
    <t>New Excel 2007+ Version (XLSX)</t>
  </si>
  <si>
    <t>Already spent a lot of time working with this free version?</t>
  </si>
  <si>
    <t>files, you will be given the password for unlocking this spreadsheet.</t>
  </si>
  <si>
    <t>That's okay. In addition to downloading the Gantt Chart Template Pro</t>
  </si>
  <si>
    <t>Learn More About Gantt Chart Template Pro</t>
  </si>
  <si>
    <t>Easily Create Task Dependencies</t>
  </si>
  <si>
    <t>Though you can still use your own formulas for creating task dependencies,</t>
  </si>
  <si>
    <t>the new Predecessor options make it very simple. One of the demo videos</t>
  </si>
  <si>
    <t>discusses this in detail.</t>
  </si>
  <si>
    <r>
      <t>Gantt Chart Template Pro</t>
    </r>
    <r>
      <rPr>
        <sz val="10"/>
        <rFont val="Arial"/>
      </rPr>
      <t xml:space="preserve"> is similar to this free version,</t>
    </r>
  </si>
  <si>
    <t>bonus content such as sample project schedules.</t>
  </si>
  <si>
    <t xml:space="preserve">but it is unlocked, more feature-packed, and includes other </t>
  </si>
  <si>
    <t>In addition to Gantt Chart Template Pro for Excel 2003, you will be able to download</t>
  </si>
  <si>
    <t>an XLSX version, for Excel 2007 or later, that allows you to easily color-code the</t>
  </si>
  <si>
    <t>bars of the gantt chart.</t>
  </si>
  <si>
    <t>By unlocking the free version or using Gantt Chart Template Pro, you will be able to use</t>
  </si>
  <si>
    <t>columns, and grouping rows.</t>
  </si>
  <si>
    <r>
      <t>Unlocked</t>
    </r>
    <r>
      <rPr>
        <sz val="11"/>
        <rFont val="Arial"/>
        <family val="2"/>
      </rPr>
      <t xml:space="preserve"> (worksheets are not password-protected)</t>
    </r>
  </si>
  <si>
    <t>all of the functions and features available in Excel, such as formatting cells, inserting</t>
  </si>
  <si>
    <t>Version 1.7.3</t>
  </si>
  <si>
    <t>Exclude Holidays from Work Days</t>
  </si>
  <si>
    <t>List holidays in a separate sheet that you want to exclude from work days.</t>
  </si>
  <si>
    <t>© 2006-2014 Vertex42 LLC</t>
  </si>
  <si>
    <t>© 2006 - 2014 Vertex42 LLC. All rights reserved.</t>
  </si>
  <si>
    <t>Inicio del proyecto /Preparación del laboratorio</t>
  </si>
  <si>
    <t>Obtención de recursos</t>
  </si>
  <si>
    <t>Compra de equipo</t>
  </si>
  <si>
    <t>Proveedores nacionales</t>
  </si>
  <si>
    <t>Proveedores internacionales</t>
  </si>
  <si>
    <t>Planeación de estrategia del HIML para el SSTEC21</t>
  </si>
  <si>
    <t>Crear alianzas estratégicas con nuevos contactos</t>
  </si>
  <si>
    <t>Crear alianzas estratégicas con contactos de proyectos pasados</t>
  </si>
  <si>
    <t>Preparación y adecuación del espacio del laboratorio</t>
  </si>
  <si>
    <t>Primera etapa de operaciones</t>
  </si>
  <si>
    <t>Preparación previa</t>
  </si>
  <si>
    <t>Inauguración</t>
  </si>
  <si>
    <t>Talleres de iniciación de uso del espacio y materiales</t>
  </si>
  <si>
    <t>Prácticas en materias seleccionadas</t>
  </si>
  <si>
    <t>Desarrollo de proyectos semestrales vinculados</t>
  </si>
  <si>
    <t>Talleres para profesores</t>
  </si>
  <si>
    <t>Talleres de transferencia de conocimienntos</t>
  </si>
  <si>
    <t>Seguimiento de proyectos y talleres de verano</t>
  </si>
  <si>
    <t>Segunda etapa de operaciones</t>
  </si>
  <si>
    <t>Showroom para promoción a externos</t>
  </si>
  <si>
    <t>Emprendimiento tecnológico, seguimiento a proyectos candidatos</t>
  </si>
  <si>
    <t>Cierre y evaluación de resultados</t>
  </si>
  <si>
    <t>Manuela Paulina Trejo Ramírez</t>
  </si>
  <si>
    <t>Health Innovation Maker Lab</t>
  </si>
  <si>
    <t>ITESM Campus León</t>
  </si>
  <si>
    <t>Productos finales</t>
  </si>
  <si>
    <t>Juan Manuel López Ramírez</t>
  </si>
  <si>
    <t>Constantino Vidal</t>
  </si>
  <si>
    <t>Encargados de actividades:</t>
  </si>
  <si>
    <t>Manuela Paulina Trejo Ramirez</t>
  </si>
  <si>
    <t>Alejandra Margarita Duarte</t>
  </si>
  <si>
    <t>MPTR</t>
  </si>
  <si>
    <t>JMLR</t>
  </si>
  <si>
    <t>AD</t>
  </si>
  <si>
    <t>CV</t>
  </si>
  <si>
    <t>Primera presentación institucional de avances, 2°CIIE (1 asistente: líder MPTR)</t>
  </si>
  <si>
    <t>TODOS</t>
  </si>
  <si>
    <t>Segunda presentación institucional de avances, Reunión regional de NOVUS (1 asistente: líder MPTR)</t>
  </si>
  <si>
    <t>TERCER seguimiento regional</t>
  </si>
  <si>
    <t>SEGUNDO seguimiento regional</t>
  </si>
  <si>
    <t>Replanteamiento de estrategias</t>
  </si>
  <si>
    <t>CUARTO seguimiento regional</t>
  </si>
  <si>
    <t>Entrega de productos finales</t>
  </si>
  <si>
    <t>Presentación de productos finales 3°CIIE (1 asistente: líder MPTR)</t>
  </si>
  <si>
    <t>CeCo del proyecto y Carta de aceptación</t>
  </si>
  <si>
    <t>Inventario de mobiliario y dispositivos completo</t>
  </si>
  <si>
    <t>Mobiliario y dispositivos en general</t>
  </si>
  <si>
    <t xml:space="preserve">Escáner y sensor de movimiento </t>
  </si>
  <si>
    <t>Manual de desarrollo del proyecto SSC TEC21 para el HIML</t>
  </si>
  <si>
    <t>Agenda de contactos de proyectos pasados actualizada</t>
  </si>
  <si>
    <t>Agenda completada con nuevos contactos para posibles proyectos</t>
  </si>
  <si>
    <t>Laboratorio listo para operar con cursos y talleres</t>
  </si>
  <si>
    <t>Reporte intermedio de actividades/resultados Inicio de proyecto</t>
  </si>
  <si>
    <t>Presentación/Reporte de Inicio del proyecto para el congreso</t>
  </si>
  <si>
    <t>Laboratorio adecuado para demostración con visitantes</t>
  </si>
  <si>
    <t>Arranque de operaciones del laboratorio</t>
  </si>
  <si>
    <t>Proyectos y documentación de participantes capacitados en el uso de tecnologías</t>
  </si>
  <si>
    <t>Bitácora de prácticas de laboratorio</t>
  </si>
  <si>
    <t>Crónica de asistentes e impacto del Showroom</t>
  </si>
  <si>
    <t>Reporte de proyectos y estadísticas</t>
  </si>
  <si>
    <t>Bitácora de taller a profesores</t>
  </si>
  <si>
    <t>Reporte de seguimiento a proyectos</t>
  </si>
  <si>
    <t>Bitácora de talleres de verano</t>
  </si>
  <si>
    <t>Reporte parcial de actividades y resultados</t>
  </si>
  <si>
    <t>Reporte final de actividades y resultados de la Primera etapa de operaciones</t>
  </si>
  <si>
    <t>Manual de operaciones de la Segunda etapa de operaciones</t>
  </si>
  <si>
    <t>Reporte de proyectos candidatos a ingresar a la incubadora de empresas</t>
  </si>
  <si>
    <t>Reporte final de actividades y resultados de la Segunda etapa de operaciones y de la totalidad del Proyecto NOVUS</t>
  </si>
  <si>
    <t>Compendio de reportes, resultados y análisis de resultados y actividades del HIML</t>
  </si>
  <si>
    <t xml:space="preserve">Presentación/Póster en el 3° CIIE </t>
  </si>
  <si>
    <t>Reporte parcial de actividades y resultados, Reporte de Medio Término Proyecto NOVUS</t>
  </si>
  <si>
    <t>PRIMER seguimiento regional</t>
  </si>
  <si>
    <t>Talleres de transferencia de conocimientos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</si>
</sst>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 \-\ mmm\ \-\ yy"/>
    <numFmt numFmtId="165" formatCode="m/d/yy;@"/>
  </numFmts>
  <fonts count="58" x14ac:knownFonts="1">
    <font>
      <sz val="10"/>
      <name val="Arial"/>
    </font>
    <font>
      <sz val="10"/>
      <name val="Arial"/>
    </font>
    <font>
      <b/>
      <sz val="10"/>
      <name val="Arial"/>
      <family val="2"/>
    </font>
    <font>
      <b/>
      <sz val="12"/>
      <name val="Arial"/>
      <family val="2"/>
    </font>
    <font>
      <sz val="8"/>
      <name val="Arial"/>
    </font>
    <font>
      <sz val="10"/>
      <name val="Arial"/>
      <family val="2"/>
    </font>
    <font>
      <sz val="8"/>
      <color indexed="55"/>
      <name val="Arial"/>
    </font>
    <font>
      <sz val="8"/>
      <color indexed="81"/>
      <name val="Tahoma"/>
    </font>
    <font>
      <b/>
      <sz val="8"/>
      <color indexed="81"/>
      <name val="Tahoma"/>
      <family val="2"/>
    </font>
    <font>
      <b/>
      <sz val="8"/>
      <name val="Arial"/>
      <family val="2"/>
    </font>
    <font>
      <b/>
      <sz val="8"/>
      <color indexed="81"/>
      <name val="Tahoma"/>
    </font>
    <font>
      <sz val="8"/>
      <color indexed="81"/>
      <name val="Tahoma"/>
      <family val="2"/>
    </font>
    <font>
      <b/>
      <i/>
      <sz val="10"/>
      <name val="Arial"/>
      <family val="2"/>
    </font>
    <font>
      <u/>
      <sz val="10"/>
      <color indexed="12"/>
      <name val="Arial"/>
    </font>
    <font>
      <sz val="8"/>
      <name val="Arial Narrow"/>
      <family val="2"/>
    </font>
    <font>
      <b/>
      <sz val="14"/>
      <color indexed="16"/>
      <name val="Trebuchet MS"/>
      <family val="2"/>
    </font>
    <font>
      <b/>
      <sz val="18"/>
      <color indexed="56"/>
      <name val="Trebuchet MS"/>
      <family val="2"/>
    </font>
    <font>
      <i/>
      <sz val="8"/>
      <name val="Arial"/>
      <family val="2"/>
    </font>
    <font>
      <b/>
      <sz val="8"/>
      <name val="Arial Narrow"/>
      <family val="2"/>
    </font>
    <font>
      <sz val="7"/>
      <name val="Arial"/>
    </font>
    <font>
      <sz val="12"/>
      <name val="Arial"/>
    </font>
    <font>
      <sz val="6"/>
      <color indexed="9"/>
      <name val="Arial"/>
    </font>
    <font>
      <i/>
      <sz val="10"/>
      <color indexed="9"/>
      <name val="Arial"/>
      <family val="2"/>
    </font>
    <font>
      <sz val="10"/>
      <color indexed="9"/>
      <name val="Arial"/>
      <family val="2"/>
    </font>
    <font>
      <u/>
      <sz val="8"/>
      <color indexed="12"/>
      <name val="Arial"/>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24"/>
      <name val="Arial"/>
      <family val="2"/>
    </font>
    <font>
      <sz val="12"/>
      <name val="Arial"/>
      <family val="2"/>
    </font>
    <font>
      <u/>
      <sz val="12"/>
      <name val="Arial"/>
      <family val="2"/>
    </font>
    <font>
      <sz val="14"/>
      <name val="Arial"/>
      <family val="2"/>
    </font>
    <font>
      <b/>
      <sz val="12"/>
      <color indexed="10"/>
      <name val="Arial"/>
      <family val="2"/>
    </font>
    <font>
      <u/>
      <sz val="12"/>
      <color indexed="12"/>
      <name val="Arial"/>
      <family val="2"/>
    </font>
    <font>
      <b/>
      <u/>
      <sz val="8"/>
      <color indexed="81"/>
      <name val="Tahoma"/>
      <family val="2"/>
    </font>
    <font>
      <b/>
      <sz val="11"/>
      <name val="Arial"/>
      <family val="2"/>
    </font>
    <font>
      <u/>
      <sz val="14"/>
      <color indexed="12"/>
      <name val="Arial"/>
    </font>
    <font>
      <sz val="16"/>
      <name val="Arial"/>
    </font>
    <font>
      <sz val="11"/>
      <name val="Arial"/>
      <family val="2"/>
    </font>
    <font>
      <sz val="8"/>
      <color indexed="16"/>
      <name val="Trebuchet MS"/>
      <family val="2"/>
    </font>
    <font>
      <sz val="8"/>
      <color rgb="FFFF0000"/>
      <name val="Arial Narrow"/>
      <family val="2"/>
    </font>
    <font>
      <sz val="8"/>
      <name val="Arial"/>
      <family val="2"/>
    </font>
    <font>
      <sz val="8"/>
      <color theme="0"/>
      <name val="Arial"/>
      <family val="2"/>
    </font>
  </fonts>
  <fills count="25">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22"/>
      </patternFill>
    </fill>
    <fill>
      <patternFill patternType="solid">
        <fgColor indexed="42"/>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55"/>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9"/>
        <bgColor indexed="64"/>
      </patternFill>
    </fill>
    <fill>
      <patternFill patternType="solid">
        <fgColor theme="2" tint="-9.9978637043366805E-2"/>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22"/>
      </top>
      <bottom style="thin">
        <color indexed="22"/>
      </bottom>
      <diagonal/>
    </border>
    <border>
      <left/>
      <right/>
      <top/>
      <bottom style="thin">
        <color indexed="64"/>
      </bottom>
      <diagonal/>
    </border>
    <border>
      <left/>
      <right/>
      <top/>
      <bottom style="thin">
        <color indexed="22"/>
      </bottom>
      <diagonal/>
    </border>
    <border>
      <left/>
      <right/>
      <top/>
      <bottom style="dashed">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55"/>
      </left>
      <right/>
      <top/>
      <bottom style="thin">
        <color indexed="64"/>
      </bottom>
      <diagonal/>
    </border>
    <border>
      <left/>
      <right style="thin">
        <color indexed="55"/>
      </right>
      <top/>
      <bottom style="thin">
        <color indexed="64"/>
      </bottom>
      <diagonal/>
    </border>
  </borders>
  <cellStyleXfs count="46">
    <xf numFmtId="0" fontId="0" fillId="0" borderId="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2"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7" fillId="19" borderId="0" applyNumberFormat="0" applyBorder="0" applyAlignment="0" applyProtection="0"/>
    <xf numFmtId="0" fontId="28" fillId="6" borderId="1" applyNumberFormat="0" applyAlignment="0" applyProtection="0"/>
    <xf numFmtId="0" fontId="29" fillId="14" borderId="2" applyNumberFormat="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1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13" borderId="1" applyNumberFormat="0" applyAlignment="0" applyProtection="0"/>
    <xf numFmtId="0" fontId="37" fillId="0" borderId="6" applyNumberFormat="0" applyFill="0" applyAlignment="0" applyProtection="0"/>
    <xf numFmtId="0" fontId="38" fillId="5" borderId="0" applyNumberFormat="0" applyBorder="0" applyAlignment="0" applyProtection="0"/>
    <xf numFmtId="0" fontId="5" fillId="0" borderId="0"/>
    <xf numFmtId="0" fontId="5" fillId="5" borderId="7" applyNumberFormat="0" applyFont="0" applyAlignment="0" applyProtection="0"/>
    <xf numFmtId="0" fontId="39" fillId="6" borderId="8" applyNumberFormat="0" applyAlignment="0" applyProtection="0"/>
    <xf numFmtId="9" fontId="1" fillId="0" borderId="0" applyFont="0" applyFill="0" applyBorder="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cellStyleXfs>
  <cellXfs count="111">
    <xf numFmtId="0" fontId="0" fillId="0" borderId="0" xfId="0"/>
    <xf numFmtId="0" fontId="0" fillId="0" borderId="0" xfId="0" applyAlignment="1">
      <alignment horizontal="right"/>
    </xf>
    <xf numFmtId="0" fontId="0" fillId="20" borderId="0" xfId="0" applyFill="1"/>
    <xf numFmtId="0" fontId="0" fillId="0" borderId="0" xfId="0" applyFill="1" applyBorder="1"/>
    <xf numFmtId="0" fontId="0" fillId="0" borderId="0" xfId="0" applyAlignment="1"/>
    <xf numFmtId="14" fontId="1" fillId="0" borderId="0" xfId="0" applyNumberFormat="1" applyFont="1" applyBorder="1" applyAlignment="1">
      <alignment horizontal="left"/>
    </xf>
    <xf numFmtId="0" fontId="0" fillId="0" borderId="0" xfId="0" applyFill="1" applyBorder="1" applyAlignment="1"/>
    <xf numFmtId="0" fontId="15" fillId="20" borderId="0" xfId="0" applyFont="1" applyFill="1" applyAlignment="1">
      <alignment vertical="center"/>
    </xf>
    <xf numFmtId="0" fontId="16" fillId="20" borderId="0" xfId="0" applyFont="1" applyFill="1" applyAlignment="1">
      <alignment vertical="center"/>
    </xf>
    <xf numFmtId="0" fontId="13" fillId="0" borderId="0" xfId="34" applyAlignment="1" applyProtection="1"/>
    <xf numFmtId="0" fontId="20" fillId="0" borderId="0" xfId="0" applyFont="1"/>
    <xf numFmtId="0" fontId="21" fillId="0" borderId="0" xfId="0" applyFont="1"/>
    <xf numFmtId="0" fontId="3" fillId="0" borderId="0" xfId="0" applyFont="1" applyProtection="1">
      <protection locked="0"/>
    </xf>
    <xf numFmtId="0" fontId="0" fillId="0" borderId="0" xfId="0" applyProtection="1">
      <protection locked="0"/>
    </xf>
    <xf numFmtId="0" fontId="18" fillId="20" borderId="10" xfId="0" applyFont="1" applyFill="1" applyBorder="1" applyAlignment="1" applyProtection="1">
      <alignment wrapText="1"/>
      <protection locked="0"/>
    </xf>
    <xf numFmtId="0" fontId="14" fillId="20" borderId="10" xfId="0" applyFont="1" applyFill="1" applyBorder="1" applyProtection="1">
      <protection locked="0"/>
    </xf>
    <xf numFmtId="1" fontId="4" fillId="21" borderId="10" xfId="0" applyNumberFormat="1" applyFont="1" applyFill="1" applyBorder="1" applyAlignment="1" applyProtection="1">
      <alignment horizontal="center"/>
      <protection locked="0"/>
    </xf>
    <xf numFmtId="9" fontId="4" fillId="21" borderId="10" xfId="42" applyFont="1" applyFill="1" applyBorder="1" applyAlignment="1" applyProtection="1">
      <alignment horizontal="center"/>
      <protection locked="0"/>
    </xf>
    <xf numFmtId="0" fontId="14" fillId="0" borderId="10" xfId="0" applyFont="1" applyFill="1" applyBorder="1" applyAlignment="1" applyProtection="1">
      <alignment wrapText="1"/>
      <protection locked="0"/>
    </xf>
    <xf numFmtId="0" fontId="14" fillId="0" borderId="10" xfId="0" applyFont="1" applyFill="1" applyBorder="1" applyProtection="1">
      <protection locked="0"/>
    </xf>
    <xf numFmtId="1" fontId="4" fillId="22" borderId="10" xfId="0" applyNumberFormat="1" applyFont="1" applyFill="1" applyBorder="1" applyAlignment="1" applyProtection="1">
      <alignment horizontal="center"/>
      <protection locked="0"/>
    </xf>
    <xf numFmtId="9" fontId="4" fillId="22" borderId="10" xfId="42" applyFont="1" applyFill="1" applyBorder="1" applyAlignment="1" applyProtection="1">
      <alignment horizontal="center"/>
      <protection locked="0"/>
    </xf>
    <xf numFmtId="14" fontId="22" fillId="0" borderId="0" xfId="0" applyNumberFormat="1" applyFont="1" applyFill="1"/>
    <xf numFmtId="14" fontId="23" fillId="0" borderId="0" xfId="0" applyNumberFormat="1" applyFont="1" applyFill="1"/>
    <xf numFmtId="0" fontId="14" fillId="0" borderId="10" xfId="0" applyFont="1" applyFill="1" applyBorder="1" applyAlignment="1" applyProtection="1">
      <alignment horizontal="left" wrapText="1" indent="1"/>
      <protection locked="0"/>
    </xf>
    <xf numFmtId="0" fontId="14" fillId="0" borderId="10" xfId="0" applyFont="1" applyFill="1" applyBorder="1" applyAlignment="1" applyProtection="1">
      <alignment horizontal="left" wrapText="1" indent="2"/>
      <protection locked="0"/>
    </xf>
    <xf numFmtId="0" fontId="4" fillId="0" borderId="0" xfId="0" applyFont="1" applyFill="1" applyBorder="1" applyProtection="1"/>
    <xf numFmtId="0" fontId="4" fillId="0" borderId="0" xfId="0" applyFont="1" applyProtection="1"/>
    <xf numFmtId="0" fontId="9" fillId="0" borderId="0" xfId="0" applyFont="1" applyFill="1" applyBorder="1" applyProtection="1"/>
    <xf numFmtId="0" fontId="0" fillId="0" borderId="0" xfId="0" applyFill="1" applyBorder="1" applyProtection="1"/>
    <xf numFmtId="0" fontId="0" fillId="0" borderId="0" xfId="0" applyProtection="1"/>
    <xf numFmtId="0" fontId="9" fillId="0" borderId="11" xfId="0" applyFont="1" applyFill="1" applyBorder="1" applyAlignment="1"/>
    <xf numFmtId="0" fontId="2" fillId="0" borderId="11" xfId="0" applyFont="1" applyBorder="1" applyAlignment="1">
      <alignment horizontal="center"/>
    </xf>
    <xf numFmtId="0" fontId="0" fillId="0" borderId="11" xfId="0" applyBorder="1" applyAlignment="1">
      <alignment horizontal="center" textRotation="90" wrapText="1"/>
    </xf>
    <xf numFmtId="0" fontId="0" fillId="0" borderId="11" xfId="0" applyBorder="1" applyAlignment="1">
      <alignment horizontal="center" textRotation="90"/>
    </xf>
    <xf numFmtId="0" fontId="18" fillId="20" borderId="12" xfId="0" applyFont="1" applyFill="1" applyBorder="1" applyAlignment="1" applyProtection="1">
      <alignment wrapText="1"/>
      <protection locked="0"/>
    </xf>
    <xf numFmtId="1" fontId="4" fillId="21" borderId="12" xfId="0" applyNumberFormat="1" applyFont="1" applyFill="1" applyBorder="1" applyAlignment="1" applyProtection="1">
      <alignment horizontal="center"/>
      <protection locked="0"/>
    </xf>
    <xf numFmtId="9" fontId="4" fillId="21" borderId="12" xfId="42" applyFont="1" applyFill="1" applyBorder="1" applyAlignment="1" applyProtection="1">
      <alignment horizontal="center"/>
      <protection locked="0"/>
    </xf>
    <xf numFmtId="0" fontId="9" fillId="0" borderId="11" xfId="0" applyFont="1" applyBorder="1" applyAlignment="1">
      <alignment horizontal="center"/>
    </xf>
    <xf numFmtId="0" fontId="0" fillId="0" borderId="11" xfId="0" applyBorder="1" applyAlignment="1"/>
    <xf numFmtId="0" fontId="9" fillId="0" borderId="11" xfId="0" applyFont="1" applyBorder="1" applyAlignment="1">
      <alignment horizontal="left" wrapText="1"/>
    </xf>
    <xf numFmtId="0" fontId="6" fillId="23" borderId="0" xfId="0" applyNumberFormat="1" applyFont="1" applyFill="1" applyAlignment="1" applyProtection="1">
      <alignment horizontal="right"/>
      <protection locked="0"/>
    </xf>
    <xf numFmtId="0" fontId="0" fillId="23" borderId="0" xfId="0" applyFill="1" applyBorder="1"/>
    <xf numFmtId="0" fontId="17" fillId="23" borderId="0" xfId="0" applyFont="1" applyFill="1" applyAlignment="1">
      <alignment horizontal="right"/>
    </xf>
    <xf numFmtId="0" fontId="4" fillId="23" borderId="0" xfId="0" applyFont="1" applyFill="1" applyAlignment="1" applyProtection="1">
      <alignment horizontal="center"/>
      <protection locked="0"/>
    </xf>
    <xf numFmtId="0" fontId="4" fillId="0" borderId="0" xfId="0" applyFont="1"/>
    <xf numFmtId="14" fontId="4" fillId="0" borderId="0" xfId="0" applyNumberFormat="1" applyFont="1" applyAlignment="1" applyProtection="1">
      <alignment horizontal="left"/>
    </xf>
    <xf numFmtId="0" fontId="9" fillId="20" borderId="12" xfId="0" applyNumberFormat="1" applyFont="1" applyFill="1" applyBorder="1" applyAlignment="1" applyProtection="1">
      <alignment horizontal="left"/>
      <protection locked="0"/>
    </xf>
    <xf numFmtId="1" fontId="4" fillId="20" borderId="12" xfId="0" applyNumberFormat="1" applyFont="1" applyFill="1" applyBorder="1" applyAlignment="1" applyProtection="1">
      <alignment horizontal="center"/>
      <protection locked="0"/>
    </xf>
    <xf numFmtId="1" fontId="4" fillId="20" borderId="12" xfId="42" applyNumberFormat="1" applyFont="1" applyFill="1" applyBorder="1" applyAlignment="1" applyProtection="1">
      <alignment horizontal="center"/>
      <protection locked="0"/>
    </xf>
    <xf numFmtId="0" fontId="4" fillId="20" borderId="12" xfId="0" applyFont="1" applyFill="1" applyBorder="1" applyProtection="1">
      <protection locked="0"/>
    </xf>
    <xf numFmtId="0" fontId="4" fillId="0" borderId="0" xfId="0" applyFont="1" applyFill="1" applyBorder="1" applyProtection="1">
      <protection locked="0"/>
    </xf>
    <xf numFmtId="0" fontId="4" fillId="20" borderId="10" xfId="0" applyFont="1" applyFill="1" applyBorder="1" applyProtection="1">
      <protection locked="0"/>
    </xf>
    <xf numFmtId="0" fontId="4" fillId="0" borderId="10" xfId="0" applyNumberFormat="1" applyFont="1" applyFill="1" applyBorder="1" applyAlignment="1" applyProtection="1">
      <alignment horizontal="left"/>
      <protection locked="0"/>
    </xf>
    <xf numFmtId="1" fontId="4" fillId="0" borderId="10" xfId="0" applyNumberFormat="1" applyFont="1" applyFill="1" applyBorder="1" applyAlignment="1" applyProtection="1">
      <alignment horizontal="center"/>
      <protection locked="0"/>
    </xf>
    <xf numFmtId="1" fontId="4" fillId="0" borderId="10" xfId="42" applyNumberFormat="1" applyFont="1" applyFill="1" applyBorder="1" applyAlignment="1" applyProtection="1">
      <alignment horizontal="center"/>
      <protection locked="0"/>
    </xf>
    <xf numFmtId="0" fontId="4" fillId="0" borderId="10" xfId="0" applyFont="1" applyFill="1" applyBorder="1" applyProtection="1">
      <protection locked="0"/>
    </xf>
    <xf numFmtId="0" fontId="4" fillId="0" borderId="10" xfId="0" applyFont="1" applyBorder="1" applyProtection="1">
      <protection locked="0"/>
    </xf>
    <xf numFmtId="0" fontId="9" fillId="20" borderId="10" xfId="0" applyNumberFormat="1" applyFont="1" applyFill="1" applyBorder="1" applyAlignment="1" applyProtection="1">
      <alignment horizontal="left"/>
      <protection locked="0"/>
    </xf>
    <xf numFmtId="1" fontId="4" fillId="20" borderId="10" xfId="0" applyNumberFormat="1" applyFont="1" applyFill="1" applyBorder="1" applyAlignment="1" applyProtection="1">
      <alignment horizontal="center"/>
      <protection locked="0"/>
    </xf>
    <xf numFmtId="1" fontId="4" fillId="20" borderId="10" xfId="42" applyNumberFormat="1" applyFont="1" applyFill="1" applyBorder="1" applyAlignment="1" applyProtection="1">
      <alignment horizontal="center"/>
      <protection locked="0"/>
    </xf>
    <xf numFmtId="165" fontId="4" fillId="21" borderId="12" xfId="0" applyNumberFormat="1" applyFont="1" applyFill="1" applyBorder="1" applyAlignment="1" applyProtection="1">
      <alignment horizontal="right"/>
      <protection locked="0"/>
    </xf>
    <xf numFmtId="165" fontId="4" fillId="20" borderId="12" xfId="0" applyNumberFormat="1" applyFont="1" applyFill="1" applyBorder="1" applyAlignment="1" applyProtection="1">
      <alignment horizontal="right"/>
      <protection locked="0"/>
    </xf>
    <xf numFmtId="165" fontId="4" fillId="22" borderId="10" xfId="0" applyNumberFormat="1" applyFont="1" applyFill="1" applyBorder="1" applyAlignment="1" applyProtection="1">
      <alignment horizontal="right"/>
      <protection locked="0"/>
    </xf>
    <xf numFmtId="165" fontId="4" fillId="0" borderId="10" xfId="0" applyNumberFormat="1" applyFont="1" applyFill="1" applyBorder="1" applyAlignment="1" applyProtection="1">
      <alignment horizontal="right"/>
      <protection locked="0"/>
    </xf>
    <xf numFmtId="165" fontId="4" fillId="21" borderId="10" xfId="0" applyNumberFormat="1" applyFont="1" applyFill="1" applyBorder="1" applyAlignment="1" applyProtection="1">
      <alignment horizontal="right"/>
      <protection locked="0"/>
    </xf>
    <xf numFmtId="165" fontId="4" fillId="20" borderId="10" xfId="0" applyNumberFormat="1" applyFont="1" applyFill="1" applyBorder="1" applyAlignment="1" applyProtection="1">
      <alignment horizontal="right"/>
      <protection locked="0"/>
    </xf>
    <xf numFmtId="0" fontId="2" fillId="0" borderId="0" xfId="0" applyFont="1"/>
    <xf numFmtId="0" fontId="43" fillId="0" borderId="13" xfId="0" applyNumberFormat="1" applyFont="1" applyFill="1" applyBorder="1" applyAlignment="1">
      <alignment vertical="top"/>
    </xf>
    <xf numFmtId="0" fontId="43" fillId="0" borderId="0" xfId="0" applyFont="1" applyFill="1" applyBorder="1"/>
    <xf numFmtId="0" fontId="44" fillId="0" borderId="0" xfId="0" applyNumberFormat="1" applyFont="1" applyFill="1" applyBorder="1" applyAlignment="1">
      <alignment vertical="top"/>
    </xf>
    <xf numFmtId="0" fontId="44" fillId="0" borderId="0" xfId="0" applyFont="1" applyFill="1" applyBorder="1"/>
    <xf numFmtId="0" fontId="44" fillId="0" borderId="0" xfId="39" applyFont="1" applyFill="1" applyBorder="1"/>
    <xf numFmtId="0" fontId="44" fillId="0" borderId="0" xfId="39" applyNumberFormat="1" applyFont="1" applyFill="1" applyBorder="1" applyAlignment="1">
      <alignment vertical="top"/>
    </xf>
    <xf numFmtId="0" fontId="44" fillId="0" borderId="0" xfId="0" applyNumberFormat="1" applyFont="1" applyFill="1" applyBorder="1" applyAlignment="1">
      <alignment vertical="top" wrapText="1"/>
    </xf>
    <xf numFmtId="0" fontId="45" fillId="0" borderId="0" xfId="0" applyNumberFormat="1" applyFont="1" applyFill="1" applyBorder="1" applyAlignment="1">
      <alignment vertical="top"/>
    </xf>
    <xf numFmtId="0" fontId="46" fillId="20" borderId="14" xfId="0" applyNumberFormat="1" applyFont="1" applyFill="1" applyBorder="1" applyAlignment="1">
      <alignment vertical="top"/>
    </xf>
    <xf numFmtId="0" fontId="3" fillId="0" borderId="0" xfId="0" applyNumberFormat="1" applyFont="1" applyFill="1" applyBorder="1" applyAlignment="1">
      <alignment vertical="top"/>
    </xf>
    <xf numFmtId="0" fontId="3" fillId="0" borderId="0" xfId="0" applyNumberFormat="1" applyFont="1" applyFill="1" applyBorder="1" applyAlignment="1">
      <alignment vertical="top" wrapText="1"/>
    </xf>
    <xf numFmtId="0" fontId="48" fillId="0" borderId="0" xfId="35" applyNumberFormat="1" applyFont="1" applyFill="1" applyBorder="1" applyAlignment="1" applyProtection="1">
      <alignment vertical="top" wrapText="1"/>
    </xf>
    <xf numFmtId="0" fontId="50" fillId="0" borderId="0" xfId="0" applyFont="1"/>
    <xf numFmtId="0" fontId="17" fillId="0" borderId="0" xfId="0" applyFont="1"/>
    <xf numFmtId="0" fontId="51" fillId="0" borderId="0" xfId="34" applyFont="1" applyAlignment="1" applyProtection="1"/>
    <xf numFmtId="0" fontId="12" fillId="0" borderId="0" xfId="0" applyFont="1"/>
    <xf numFmtId="0" fontId="52" fillId="0" borderId="0" xfId="0" applyFont="1"/>
    <xf numFmtId="0" fontId="54" fillId="20" borderId="0" xfId="0" applyFont="1" applyFill="1" applyAlignment="1"/>
    <xf numFmtId="0" fontId="19" fillId="20" borderId="0" xfId="0" applyFont="1" applyFill="1" applyAlignment="1">
      <alignment horizontal="right"/>
    </xf>
    <xf numFmtId="0" fontId="14" fillId="20" borderId="12" xfId="0" applyFont="1" applyFill="1" applyBorder="1" applyAlignment="1" applyProtection="1">
      <alignment wrapText="1"/>
      <protection locked="0"/>
    </xf>
    <xf numFmtId="0" fontId="14" fillId="0" borderId="10" xfId="0" applyFont="1" applyFill="1" applyBorder="1" applyAlignment="1" applyProtection="1">
      <alignment horizontal="left" wrapText="1"/>
      <protection locked="0"/>
    </xf>
    <xf numFmtId="0" fontId="55" fillId="0" borderId="10" xfId="0" applyFont="1" applyFill="1" applyBorder="1" applyAlignment="1" applyProtection="1">
      <alignment wrapText="1"/>
      <protection locked="0"/>
    </xf>
    <xf numFmtId="0" fontId="4" fillId="0" borderId="0" xfId="0" applyFont="1" applyProtection="1">
      <protection locked="0"/>
    </xf>
    <xf numFmtId="0" fontId="56" fillId="0" borderId="0" xfId="0" applyFont="1" applyFill="1" applyBorder="1" applyProtection="1">
      <protection locked="0"/>
    </xf>
    <xf numFmtId="0" fontId="56" fillId="0" borderId="0" xfId="0" applyFont="1" applyProtection="1">
      <protection locked="0"/>
    </xf>
    <xf numFmtId="0" fontId="57" fillId="0" borderId="10" xfId="0" applyNumberFormat="1" applyFont="1" applyFill="1" applyBorder="1" applyAlignment="1" applyProtection="1">
      <alignment horizontal="left"/>
      <protection locked="0"/>
    </xf>
    <xf numFmtId="0" fontId="3" fillId="24" borderId="0" xfId="0" applyFont="1" applyFill="1" applyBorder="1" applyAlignment="1" applyProtection="1">
      <alignment horizontal="center" vertical="center"/>
      <protection locked="0"/>
    </xf>
    <xf numFmtId="0" fontId="0" fillId="0" borderId="0" xfId="0" applyAlignment="1">
      <alignment vertical="top"/>
    </xf>
    <xf numFmtId="0" fontId="0" fillId="0" borderId="0" xfId="0" applyFill="1" applyBorder="1" applyAlignment="1">
      <alignment vertical="top"/>
    </xf>
    <xf numFmtId="0" fontId="23" fillId="0" borderId="0" xfId="0" applyFont="1" applyFill="1" applyBorder="1" applyAlignment="1">
      <alignment vertical="top"/>
    </xf>
    <xf numFmtId="0" fontId="56" fillId="0" borderId="0" xfId="0" applyFont="1" applyFill="1" applyBorder="1" applyAlignment="1" applyProtection="1">
      <alignment vertical="top" wrapText="1"/>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vertical="top"/>
    </xf>
    <xf numFmtId="0" fontId="0" fillId="0" borderId="0" xfId="0" applyFill="1" applyBorder="1" applyAlignment="1" applyProtection="1">
      <alignment vertical="top"/>
    </xf>
    <xf numFmtId="0" fontId="56" fillId="0" borderId="15" xfId="0" applyFont="1" applyFill="1" applyBorder="1" applyAlignment="1" applyProtection="1">
      <alignment vertical="top" wrapText="1"/>
      <protection locked="0"/>
    </xf>
    <xf numFmtId="14" fontId="1" fillId="0" borderId="15" xfId="0" applyNumberFormat="1" applyFont="1" applyBorder="1" applyAlignment="1" applyProtection="1">
      <alignment horizontal="left"/>
      <protection locked="0"/>
    </xf>
    <xf numFmtId="0" fontId="5" fillId="0" borderId="11" xfId="0" applyFont="1" applyBorder="1" applyAlignment="1" applyProtection="1">
      <alignment horizontal="left"/>
      <protection locked="0"/>
    </xf>
    <xf numFmtId="0" fontId="24" fillId="23" borderId="0" xfId="34" applyFont="1" applyFill="1" applyAlignment="1" applyProtection="1">
      <alignment horizontal="right"/>
    </xf>
    <xf numFmtId="164" fontId="4" fillId="0" borderId="16" xfId="0" applyNumberFormat="1" applyFont="1" applyBorder="1" applyAlignment="1">
      <alignment horizontal="center" vertical="center" textRotation="90"/>
    </xf>
    <xf numFmtId="164" fontId="0" fillId="0" borderId="11" xfId="0" applyNumberFormat="1" applyBorder="1" applyAlignment="1">
      <alignment horizontal="center" vertical="center" textRotation="90"/>
    </xf>
    <xf numFmtId="164" fontId="0" fillId="0" borderId="17" xfId="0" applyNumberFormat="1" applyBorder="1" applyAlignment="1">
      <alignment horizontal="center" vertical="center" textRotation="90"/>
    </xf>
    <xf numFmtId="0" fontId="19" fillId="20" borderId="0" xfId="0" applyFont="1" applyFill="1" applyAlignment="1">
      <alignment horizontal="right"/>
    </xf>
    <xf numFmtId="14" fontId="5" fillId="0" borderId="11" xfId="0" applyNumberFormat="1" applyFont="1" applyBorder="1" applyAlignment="1" applyProtection="1">
      <alignment horizontal="center"/>
      <protection locked="0"/>
    </xf>
  </cellXfs>
  <cellStyles count="4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ipervínculo" xfId="34" builtinId="8"/>
    <cellStyle name="Hyperlink_blank" xfId="35"/>
    <cellStyle name="Input" xfId="36"/>
    <cellStyle name="Linked Cell" xfId="37"/>
    <cellStyle name="Neutral" xfId="38" builtinId="28" customBuiltin="1"/>
    <cellStyle name="Normal" xfId="0" builtinId="0"/>
    <cellStyle name="Normal 2" xfId="39"/>
    <cellStyle name="Note" xfId="40"/>
    <cellStyle name="Output" xfId="41"/>
    <cellStyle name="Porcentaje" xfId="42" builtinId="5"/>
    <cellStyle name="Title" xfId="43"/>
    <cellStyle name="Total" xfId="44" builtinId="25" customBuiltin="1"/>
    <cellStyle name="Warning Text" xfId="45"/>
  </cellStyles>
  <dxfs count="9">
    <dxf>
      <fill>
        <patternFill>
          <bgColor indexed="23"/>
        </patternFill>
      </fill>
    </dxf>
    <dxf>
      <fill>
        <patternFill>
          <bgColor indexed="44"/>
        </patternFill>
      </fill>
    </dxf>
    <dxf>
      <font>
        <condense val="0"/>
        <extend val="0"/>
        <color auto="1"/>
      </font>
      <fill>
        <patternFill>
          <bgColor indexed="10"/>
        </patternFill>
      </fill>
    </dxf>
    <dxf>
      <fill>
        <patternFill>
          <bgColor indexed="63"/>
        </patternFill>
      </fill>
    </dxf>
    <dxf>
      <fill>
        <patternFill>
          <bgColor indexed="40"/>
        </patternFill>
      </fill>
    </dxf>
    <dxf>
      <font>
        <condense val="0"/>
        <extend val="0"/>
        <color auto="1"/>
      </font>
      <fill>
        <patternFill>
          <bgColor indexed="10"/>
        </patternFill>
      </fill>
    </dxf>
    <dxf>
      <fill>
        <patternFill>
          <bgColor indexed="23"/>
        </patternFill>
      </fill>
    </dxf>
    <dxf>
      <fill>
        <patternFill>
          <bgColor indexed="44"/>
        </patternFill>
      </fill>
    </dxf>
    <dxf>
      <font>
        <condense val="0"/>
        <extend val="0"/>
        <color auto="1"/>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FFFF"/>
      <rgbColor rgb="00CCFFCC"/>
      <rgbColor rgb="00FFFFD7"/>
      <rgbColor rgb="0099CCFF"/>
      <rgbColor rgb="00FF99CC"/>
      <rgbColor rgb="00CC99FF"/>
      <rgbColor rgb="00FFCC99"/>
      <rgbColor rgb="003366FF"/>
      <rgbColor rgb="0033CCCC"/>
      <rgbColor rgb="0099CC00"/>
      <rgbColor rgb="00FFCC00"/>
      <rgbColor rgb="00FF9900"/>
      <rgbColor rgb="00FF6600"/>
      <rgbColor rgb="00666699"/>
      <rgbColor rgb="00C0C0C0"/>
      <rgbColor rgb="00003366"/>
      <rgbColor rgb="00339966"/>
      <rgbColor rgb="00003300"/>
      <rgbColor rgb="00333300"/>
      <rgbColor rgb="00993300"/>
      <rgbColor rgb="00993366"/>
      <rgbColor rgb="00333399"/>
      <rgbColor rgb="005F5F5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croll" dx="16" fmlaLink="$K$1" horiz="1" max="100" page="4" val="38"/>
</file>

<file path=xl/drawings/_rels/drawing1.xml.rels><?xml version="1.0" encoding="UTF-8" standalone="yes"?>
<Relationships xmlns="http://schemas.openxmlformats.org/package/2006/relationships"><Relationship Id="rId3" Type="http://schemas.openxmlformats.org/officeDocument/2006/relationships/hyperlink" Target="http://www.vertex42.com/ExcelTemplates/excel-gantt-chart.html?xls" TargetMode="External"/><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http://www.vertex42.com/ExcelTemplates/excel-gantt-chart.html?xls"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9</xdr:row>
          <xdr:rowOff>0</xdr:rowOff>
        </xdr:from>
        <xdr:to>
          <xdr:col>95</xdr:col>
          <xdr:colOff>0</xdr:colOff>
          <xdr:row>10</xdr:row>
          <xdr:rowOff>0</xdr:rowOff>
        </xdr:to>
        <xdr:sp macro="" textlink="">
          <xdr:nvSpPr>
            <xdr:cNvPr id="16385" name="Scroll Bar 1" hidden="1">
              <a:extLst>
                <a:ext uri="{63B3BB69-23CF-44E3-9099-C40C66FF867C}">
                  <a14:compatExt spid="_x0000_s1638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0</xdr:col>
      <xdr:colOff>38100</xdr:colOff>
      <xdr:row>99</xdr:row>
      <xdr:rowOff>57150</xdr:rowOff>
    </xdr:from>
    <xdr:to>
      <xdr:col>127</xdr:col>
      <xdr:colOff>19050</xdr:colOff>
      <xdr:row>154</xdr:row>
      <xdr:rowOff>47625</xdr:rowOff>
    </xdr:to>
    <xdr:sp macro="" textlink="">
      <xdr:nvSpPr>
        <xdr:cNvPr id="16386" name="Rectangle 2"/>
        <xdr:cNvSpPr>
          <a:spLocks noChangeArrowheads="1"/>
        </xdr:cNvSpPr>
      </xdr:nvSpPr>
      <xdr:spPr bwMode="auto">
        <a:xfrm>
          <a:off x="38100" y="7277100"/>
          <a:ext cx="7639050" cy="8877300"/>
        </a:xfrm>
        <a:prstGeom prst="rect">
          <a:avLst/>
        </a:prstGeom>
        <a:solidFill>
          <a:srgbClr xmlns:mc="http://schemas.openxmlformats.org/markup-compatibility/2006" xmlns:a14="http://schemas.microsoft.com/office/drawing/2010/main" val="EAEAEA"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MX" sz="1000" b="1" i="0" u="none" strike="noStrike" baseline="0">
              <a:solidFill>
                <a:srgbClr val="000000"/>
              </a:solidFill>
              <a:latin typeface="Arial"/>
              <a:cs typeface="Arial"/>
            </a:rPr>
            <a:t>HELP</a:t>
          </a:r>
          <a:endParaRPr lang="es-MX" sz="1000" b="0" i="0" u="none" strike="noStrike" baseline="0">
            <a:solidFill>
              <a:srgbClr val="000000"/>
            </a:solidFill>
            <a:latin typeface="Arial"/>
            <a:cs typeface="Arial"/>
          </a:endParaRPr>
        </a:p>
        <a:p>
          <a:pPr algn="l" rtl="0">
            <a:defRPr sz="1000"/>
          </a:pPr>
          <a:endParaRPr lang="es-MX" sz="1000" b="0" i="0" u="none" strike="noStrike" baseline="0">
            <a:solidFill>
              <a:srgbClr val="000000"/>
            </a:solidFill>
            <a:latin typeface="Arial"/>
            <a:cs typeface="Arial"/>
          </a:endParaRPr>
        </a:p>
        <a:p>
          <a:pPr algn="l" rtl="0">
            <a:defRPr sz="1000"/>
          </a:pPr>
          <a:r>
            <a:rPr lang="es-MX" sz="1000" b="0" i="0" u="none" strike="noStrike" baseline="0">
              <a:solidFill>
                <a:srgbClr val="000000"/>
              </a:solidFill>
              <a:latin typeface="Arial"/>
              <a:cs typeface="Arial"/>
            </a:rPr>
            <a:t>- Modify the </a:t>
          </a:r>
          <a:r>
            <a:rPr lang="es-MX" sz="1000" b="1" i="0" u="none" strike="noStrike" baseline="0">
              <a:solidFill>
                <a:srgbClr val="008000"/>
              </a:solidFill>
              <a:latin typeface="Arial"/>
              <a:cs typeface="Arial"/>
            </a:rPr>
            <a:t>GREEN</a:t>
          </a:r>
          <a:r>
            <a:rPr lang="es-MX" sz="1000" b="0" i="0" u="none" strike="noStrike" baseline="0">
              <a:solidFill>
                <a:srgbClr val="000000"/>
              </a:solidFill>
              <a:latin typeface="Arial"/>
              <a:cs typeface="Arial"/>
            </a:rPr>
            <a:t> cells and the </a:t>
          </a:r>
          <a:r>
            <a:rPr lang="es-MX" sz="1000" b="1" i="0" u="none" strike="noStrike" baseline="0">
              <a:solidFill>
                <a:srgbClr val="000000"/>
              </a:solidFill>
              <a:latin typeface="Arial"/>
              <a:cs typeface="Arial"/>
            </a:rPr>
            <a:t>Tasks</a:t>
          </a:r>
          <a:r>
            <a:rPr lang="es-MX" sz="1000" b="0" i="0" u="none" strike="noStrike" baseline="0">
              <a:solidFill>
                <a:srgbClr val="000000"/>
              </a:solidFill>
              <a:latin typeface="Arial"/>
              <a:cs typeface="Arial"/>
            </a:rPr>
            <a:t>, and </a:t>
          </a:r>
          <a:r>
            <a:rPr lang="es-MX" sz="1000" b="1" i="0" u="none" strike="noStrike" baseline="0">
              <a:solidFill>
                <a:srgbClr val="000000"/>
              </a:solidFill>
              <a:latin typeface="Arial"/>
              <a:cs typeface="Arial"/>
            </a:rPr>
            <a:t>Task Lead</a:t>
          </a:r>
          <a:r>
            <a:rPr lang="es-MX" sz="1000" b="0" i="0" u="none" strike="noStrike" baseline="0">
              <a:solidFill>
                <a:srgbClr val="000000"/>
              </a:solidFill>
              <a:latin typeface="Arial"/>
              <a:cs typeface="Arial"/>
            </a:rPr>
            <a:t> columns. Some of the green cells contain formulas, but those formulas are just examples of ways to add automation and task dependency. You can enter values manually into the green cells, or use formulas.</a:t>
          </a:r>
        </a:p>
        <a:p>
          <a:pPr algn="l" rtl="0">
            <a:defRPr sz="1000"/>
          </a:pPr>
          <a:r>
            <a:rPr lang="es-MX" sz="1000" b="0" i="0" u="none" strike="noStrike" baseline="0">
              <a:solidFill>
                <a:srgbClr val="000000"/>
              </a:solidFill>
              <a:latin typeface="Arial"/>
              <a:cs typeface="Arial"/>
            </a:rPr>
            <a:t>- The Start Date that you choose determines the first week in the gantt chart.</a:t>
          </a:r>
        </a:p>
        <a:p>
          <a:pPr algn="l" rtl="0">
            <a:defRPr sz="1000"/>
          </a:pPr>
          <a:r>
            <a:rPr lang="es-MX" sz="1000" b="0" i="0" u="none" strike="noStrike" baseline="0">
              <a:solidFill>
                <a:srgbClr val="000000"/>
              </a:solidFill>
              <a:latin typeface="Arial"/>
              <a:cs typeface="Arial"/>
            </a:rPr>
            <a:t>- Change the first day of the week via cell K8</a:t>
          </a:r>
        </a:p>
        <a:p>
          <a:pPr algn="l" rtl="0">
            <a:defRPr sz="1000"/>
          </a:pPr>
          <a:r>
            <a:rPr lang="es-MX" sz="1000" b="0" i="0" u="none" strike="noStrike" baseline="0">
              <a:solidFill>
                <a:srgbClr val="000000"/>
              </a:solidFill>
              <a:latin typeface="Arial"/>
              <a:cs typeface="Arial"/>
            </a:rPr>
            <a:t>- Use the slider to adjust the range of dates shown in the gantt chart.</a:t>
          </a:r>
        </a:p>
        <a:p>
          <a:pPr algn="l" rtl="0">
            <a:defRPr sz="1000"/>
          </a:pPr>
          <a:r>
            <a:rPr lang="es-MX" sz="1000" b="0" i="0" u="none" strike="noStrike" baseline="0">
              <a:solidFill>
                <a:srgbClr val="000000"/>
              </a:solidFill>
              <a:latin typeface="Arial"/>
              <a:cs typeface="Arial"/>
            </a:rPr>
            <a:t>- The number of weeks shown in the gantt chart is limited by the maximum number of columns available in Excel.</a:t>
          </a:r>
        </a:p>
        <a:p>
          <a:pPr algn="l" rtl="0">
            <a:defRPr sz="1000"/>
          </a:pPr>
          <a:r>
            <a:rPr lang="es-MX" sz="1000" b="0" i="0" u="none" strike="noStrike" baseline="0">
              <a:solidFill>
                <a:srgbClr val="000000"/>
              </a:solidFill>
              <a:latin typeface="Arial"/>
              <a:cs typeface="Arial"/>
            </a:rPr>
            <a:t>- Only </a:t>
          </a:r>
          <a:r>
            <a:rPr lang="es-MX" sz="1000" b="1" i="0" u="none" strike="noStrike" baseline="0">
              <a:solidFill>
                <a:srgbClr val="000000"/>
              </a:solidFill>
              <a:latin typeface="Arial"/>
              <a:cs typeface="Arial"/>
            </a:rPr>
            <a:t>34</a:t>
          </a:r>
          <a:r>
            <a:rPr lang="es-MX" sz="1000" b="0" i="0" u="none" strike="noStrike" baseline="0">
              <a:solidFill>
                <a:srgbClr val="000000"/>
              </a:solidFill>
              <a:latin typeface="Arial"/>
              <a:cs typeface="Arial"/>
            </a:rPr>
            <a:t> weeks (7 1/2 months) can be shown/printed at one time, because each week uses up </a:t>
          </a:r>
          <a:r>
            <a:rPr lang="es-MX" sz="1000" b="1" i="0" u="none" strike="noStrike" baseline="0">
              <a:solidFill>
                <a:srgbClr val="000000"/>
              </a:solidFill>
              <a:latin typeface="Arial"/>
              <a:cs typeface="Arial"/>
            </a:rPr>
            <a:t>7</a:t>
          </a:r>
          <a:r>
            <a:rPr lang="es-MX" sz="1000" b="0" i="0" u="none" strike="noStrike" baseline="0">
              <a:solidFill>
                <a:srgbClr val="000000"/>
              </a:solidFill>
              <a:latin typeface="Arial"/>
              <a:cs typeface="Arial"/>
            </a:rPr>
            <a:t> columns.</a:t>
          </a:r>
        </a:p>
        <a:p>
          <a:pPr algn="l" rtl="0">
            <a:defRPr sz="1000"/>
          </a:pPr>
          <a:endParaRPr lang="es-MX" sz="1000" b="0" i="0" u="none" strike="noStrike" baseline="0">
            <a:solidFill>
              <a:srgbClr val="000000"/>
            </a:solidFill>
            <a:latin typeface="Arial"/>
            <a:cs typeface="Arial"/>
          </a:endParaRPr>
        </a:p>
        <a:p>
          <a:pPr algn="l" rtl="0">
            <a:defRPr sz="1000"/>
          </a:pPr>
          <a:r>
            <a:rPr lang="es-MX" sz="1000" b="1" i="0" u="none" strike="noStrike" baseline="0">
              <a:solidFill>
                <a:srgbClr val="000000"/>
              </a:solidFill>
              <a:latin typeface="Arial"/>
              <a:cs typeface="Arial"/>
            </a:rPr>
            <a:t>Q:</a:t>
          </a:r>
          <a:r>
            <a:rPr lang="es-MX" sz="1000" b="0" i="0" u="none" strike="noStrike" baseline="0">
              <a:solidFill>
                <a:srgbClr val="000000"/>
              </a:solidFill>
              <a:latin typeface="Arial"/>
              <a:cs typeface="Arial"/>
            </a:rPr>
            <a:t> The Working Days column shows "###". How do I fix that?</a:t>
          </a:r>
        </a:p>
        <a:p>
          <a:pPr algn="l" rtl="0">
            <a:defRPr sz="1000"/>
          </a:pPr>
          <a:r>
            <a:rPr lang="es-MX" sz="1000" b="0" i="0" u="none" strike="noStrike" baseline="0">
              <a:solidFill>
                <a:srgbClr val="000000"/>
              </a:solidFill>
              <a:latin typeface="Arial"/>
              <a:cs typeface="Arial"/>
            </a:rPr>
            <a:t>You need to install the Analysis ToolPak add-in that comes with Excel. Go to Tools &gt; Add-ins, and select Analysis ToolPak.</a:t>
          </a:r>
        </a:p>
        <a:p>
          <a:pPr algn="l" rtl="0">
            <a:defRPr sz="1000"/>
          </a:pPr>
          <a:endParaRPr lang="es-MX" sz="1000" b="0" i="0" u="none" strike="noStrike" baseline="0">
            <a:solidFill>
              <a:srgbClr val="000000"/>
            </a:solidFill>
            <a:latin typeface="Arial"/>
            <a:cs typeface="Arial"/>
          </a:endParaRPr>
        </a:p>
        <a:p>
          <a:pPr algn="l" rtl="0">
            <a:defRPr sz="1000"/>
          </a:pPr>
          <a:r>
            <a:rPr lang="es-MX" sz="1000" b="1" i="0" u="none" strike="noStrike" baseline="0">
              <a:solidFill>
                <a:srgbClr val="000000"/>
              </a:solidFill>
              <a:latin typeface="Arial"/>
              <a:cs typeface="Arial"/>
            </a:rPr>
            <a:t>Q: How do I make Task 2 start the day after the end of Task 1</a:t>
          </a:r>
          <a:r>
            <a:rPr lang="es-MX" sz="1000" b="0" i="0" u="none" strike="noStrike" baseline="0">
              <a:solidFill>
                <a:srgbClr val="000000"/>
              </a:solidFill>
              <a:latin typeface="Arial"/>
              <a:cs typeface="Arial"/>
            </a:rPr>
            <a:t>?</a:t>
          </a:r>
        </a:p>
        <a:p>
          <a:pPr algn="l" rtl="0">
            <a:defRPr sz="1000"/>
          </a:pPr>
          <a:r>
            <a:rPr lang="es-MX" sz="1000" b="0" i="0" u="none" strike="noStrike" baseline="0">
              <a:solidFill>
                <a:srgbClr val="000000"/>
              </a:solidFill>
              <a:latin typeface="Arial"/>
              <a:cs typeface="Arial"/>
            </a:rPr>
            <a:t>Use the following formula for the start date of Task 2:</a:t>
          </a:r>
        </a:p>
        <a:p>
          <a:pPr algn="l" rtl="0">
            <a:defRPr sz="1000"/>
          </a:pPr>
          <a:r>
            <a:rPr lang="es-MX" sz="1000" b="1" i="0" u="none" strike="noStrike" baseline="0">
              <a:solidFill>
                <a:srgbClr val="000000"/>
              </a:solidFill>
              <a:latin typeface="Arial"/>
              <a:cs typeface="Arial"/>
            </a:rPr>
            <a:t>=</a:t>
          </a:r>
          <a:r>
            <a:rPr lang="es-MX" sz="1000" b="1" i="1" u="none" strike="noStrike" baseline="0">
              <a:solidFill>
                <a:srgbClr val="000000"/>
              </a:solidFill>
              <a:latin typeface="Arial"/>
              <a:cs typeface="Arial"/>
            </a:rPr>
            <a:t>EndDate</a:t>
          </a:r>
          <a:r>
            <a:rPr lang="es-MX" sz="1000" b="1" i="0" u="none" strike="noStrike" baseline="0">
              <a:solidFill>
                <a:srgbClr val="000000"/>
              </a:solidFill>
              <a:latin typeface="Arial"/>
              <a:cs typeface="Arial"/>
            </a:rPr>
            <a:t>+1</a:t>
          </a:r>
          <a:endParaRPr lang="es-MX" sz="1000" b="0" i="0" u="none" strike="noStrike" baseline="0">
            <a:solidFill>
              <a:srgbClr val="000000"/>
            </a:solidFill>
            <a:latin typeface="Arial"/>
            <a:cs typeface="Arial"/>
          </a:endParaRPr>
        </a:p>
        <a:p>
          <a:pPr algn="l" rtl="0">
            <a:defRPr sz="1000"/>
          </a:pPr>
          <a:r>
            <a:rPr lang="es-MX" sz="1000" b="0" i="0" u="none" strike="noStrike" baseline="0">
              <a:solidFill>
                <a:srgbClr val="000000"/>
              </a:solidFill>
              <a:latin typeface="Arial"/>
              <a:cs typeface="Arial"/>
            </a:rPr>
            <a:t>where </a:t>
          </a:r>
          <a:r>
            <a:rPr lang="es-MX" sz="1000" b="0" i="1" u="none" strike="noStrike" baseline="0">
              <a:solidFill>
                <a:srgbClr val="000000"/>
              </a:solidFill>
              <a:latin typeface="Arial"/>
              <a:cs typeface="Arial"/>
            </a:rPr>
            <a:t>EndDate</a:t>
          </a:r>
          <a:r>
            <a:rPr lang="es-MX" sz="1000" b="0" i="0" u="none" strike="noStrike" baseline="0">
              <a:solidFill>
                <a:srgbClr val="000000"/>
              </a:solidFill>
              <a:latin typeface="Arial"/>
              <a:cs typeface="Arial"/>
            </a:rPr>
            <a:t> is the reference to the cell containing the end date of task 1.</a:t>
          </a:r>
        </a:p>
        <a:p>
          <a:pPr algn="l" rtl="0">
            <a:defRPr sz="1000"/>
          </a:pPr>
          <a:r>
            <a:rPr lang="es-MX" sz="1000" b="0" i="0" u="none" strike="noStrike" baseline="0">
              <a:solidFill>
                <a:srgbClr val="000000"/>
              </a:solidFill>
              <a:latin typeface="Arial"/>
              <a:cs typeface="Arial"/>
            </a:rPr>
            <a:t>You can also use </a:t>
          </a:r>
          <a:r>
            <a:rPr lang="es-MX" sz="1000" b="1" i="0" u="none" strike="noStrike" baseline="0">
              <a:solidFill>
                <a:srgbClr val="000000"/>
              </a:solidFill>
              <a:latin typeface="Arial"/>
              <a:cs typeface="Arial"/>
            </a:rPr>
            <a:t>=WORKDAY(</a:t>
          </a:r>
          <a:r>
            <a:rPr lang="es-MX" sz="1000" b="1" i="1" u="none" strike="noStrike" baseline="0">
              <a:solidFill>
                <a:srgbClr val="000000"/>
              </a:solidFill>
              <a:latin typeface="Arial"/>
              <a:cs typeface="Arial"/>
            </a:rPr>
            <a:t>EndDate</a:t>
          </a:r>
          <a:r>
            <a:rPr lang="es-MX" sz="1000" b="1" i="0" u="none" strike="noStrike" baseline="0">
              <a:solidFill>
                <a:srgbClr val="000000"/>
              </a:solidFill>
              <a:latin typeface="Arial"/>
              <a:cs typeface="Arial"/>
            </a:rPr>
            <a:t>,1)</a:t>
          </a:r>
          <a:r>
            <a:rPr lang="es-MX" sz="1000" b="0" i="0" u="none" strike="noStrike" baseline="0">
              <a:solidFill>
                <a:srgbClr val="000000"/>
              </a:solidFill>
              <a:latin typeface="Arial"/>
              <a:cs typeface="Arial"/>
            </a:rPr>
            <a:t> to exclude weekends.</a:t>
          </a:r>
        </a:p>
        <a:p>
          <a:pPr algn="l" rtl="0">
            <a:defRPr sz="1000"/>
          </a:pPr>
          <a:endParaRPr lang="es-MX" sz="1000" b="0" i="0" u="none" strike="noStrike" baseline="0">
            <a:solidFill>
              <a:srgbClr val="000000"/>
            </a:solidFill>
            <a:latin typeface="Arial"/>
            <a:cs typeface="Arial"/>
          </a:endParaRPr>
        </a:p>
        <a:p>
          <a:pPr algn="l" rtl="0">
            <a:defRPr sz="1000"/>
          </a:pPr>
          <a:r>
            <a:rPr lang="es-MX" sz="1000" b="1" i="0" u="none" strike="noStrike" baseline="0">
              <a:solidFill>
                <a:srgbClr val="000000"/>
              </a:solidFill>
              <a:latin typeface="Arial"/>
              <a:cs typeface="Arial"/>
            </a:rPr>
            <a:t>Q: </a:t>
          </a:r>
          <a:r>
            <a:rPr lang="es-MX" sz="1000" b="0" i="0" u="none" strike="noStrike" baseline="0">
              <a:solidFill>
                <a:srgbClr val="000000"/>
              </a:solidFill>
              <a:latin typeface="Arial"/>
              <a:cs typeface="Arial"/>
            </a:rPr>
            <a:t>How do I </a:t>
          </a:r>
          <a:r>
            <a:rPr lang="es-MX" sz="1000" b="1" i="0" u="none" strike="noStrike" baseline="0">
              <a:solidFill>
                <a:srgbClr val="000000"/>
              </a:solidFill>
              <a:latin typeface="Arial"/>
              <a:cs typeface="Arial"/>
            </a:rPr>
            <a:t>add/insert tasks and subtasks</a:t>
          </a:r>
          <a:r>
            <a:rPr lang="es-MX" sz="1000" b="0" i="0" u="none" strike="noStrike" baseline="0">
              <a:solidFill>
                <a:srgbClr val="000000"/>
              </a:solidFill>
              <a:latin typeface="Arial"/>
              <a:cs typeface="Arial"/>
            </a:rPr>
            <a:t>?</a:t>
          </a:r>
        </a:p>
        <a:p>
          <a:pPr algn="l" rtl="0">
            <a:defRPr sz="1000"/>
          </a:pPr>
          <a:r>
            <a:rPr lang="es-MX" sz="1000" b="0" i="0" u="none" strike="noStrike" baseline="0">
              <a:solidFill>
                <a:srgbClr val="000000"/>
              </a:solidFill>
              <a:latin typeface="Arial"/>
              <a:cs typeface="Arial"/>
            </a:rPr>
            <a:t>Copy the entire ROW (or a group of rows) for the type of task(s) you want to add and then right-click on the row where you want to insert the new tasks, then select </a:t>
          </a:r>
          <a:r>
            <a:rPr lang="es-MX" sz="1000" b="0" i="1" u="none" strike="noStrike" baseline="0">
              <a:solidFill>
                <a:srgbClr val="000000"/>
              </a:solidFill>
              <a:latin typeface="Arial"/>
              <a:cs typeface="Arial"/>
            </a:rPr>
            <a:t>Insert Copied Cells</a:t>
          </a:r>
          <a:r>
            <a:rPr lang="es-MX" sz="1000" b="0" i="0" u="none" strike="noStrike" baseline="0">
              <a:solidFill>
                <a:srgbClr val="000000"/>
              </a:solidFill>
              <a:latin typeface="Arial"/>
              <a:cs typeface="Arial"/>
            </a:rPr>
            <a:t>. You can copy rows from within the gantt chart, or copy rows from the Template Rows.</a:t>
          </a:r>
        </a:p>
        <a:p>
          <a:pPr algn="l" rtl="0">
            <a:defRPr sz="1000"/>
          </a:pPr>
          <a:r>
            <a:rPr lang="es-MX" sz="1000" b="1" i="0" u="none" strike="noStrike" baseline="0">
              <a:solidFill>
                <a:srgbClr val="FF0000"/>
              </a:solidFill>
              <a:latin typeface="Arial"/>
              <a:cs typeface="Arial"/>
            </a:rPr>
            <a:t>Important Note:</a:t>
          </a:r>
          <a:r>
            <a:rPr lang="es-MX" sz="1000" b="0" i="0" u="none" strike="noStrike" baseline="0">
              <a:solidFill>
                <a:srgbClr val="000000"/>
              </a:solidFill>
              <a:latin typeface="Arial"/>
              <a:cs typeface="Arial"/>
            </a:rPr>
            <a:t> When inserting a new subtask after the last subtask or before the first subtask, you will need to update the formulas for calculating the Level 1 Start Date, %Complete and Duration, because the ranges won't automatically expand to include the additional row.</a:t>
          </a:r>
        </a:p>
        <a:p>
          <a:pPr algn="l" rtl="0">
            <a:defRPr sz="1000"/>
          </a:pPr>
          <a:endParaRPr lang="es-MX" sz="1000" b="0" i="0" u="none" strike="noStrike" baseline="0">
            <a:solidFill>
              <a:srgbClr val="000000"/>
            </a:solidFill>
            <a:latin typeface="Arial"/>
            <a:cs typeface="Arial"/>
          </a:endParaRPr>
        </a:p>
        <a:p>
          <a:pPr algn="l" rtl="0">
            <a:defRPr sz="1000"/>
          </a:pPr>
          <a:r>
            <a:rPr lang="es-MX" sz="1000" b="1" i="0" u="none" strike="noStrike" baseline="0">
              <a:solidFill>
                <a:srgbClr val="000000"/>
              </a:solidFill>
              <a:latin typeface="Arial"/>
              <a:cs typeface="Arial"/>
            </a:rPr>
            <a:t>Q</a:t>
          </a:r>
          <a:r>
            <a:rPr lang="es-MX" sz="1000" b="0" i="0" u="none" strike="noStrike" baseline="0">
              <a:solidFill>
                <a:srgbClr val="000000"/>
              </a:solidFill>
              <a:latin typeface="Arial"/>
              <a:cs typeface="Arial"/>
            </a:rPr>
            <a:t>: How to I calculate the </a:t>
          </a:r>
          <a:r>
            <a:rPr lang="es-MX" sz="1000" b="1" i="0" u="none" strike="noStrike" baseline="0">
              <a:solidFill>
                <a:srgbClr val="000000"/>
              </a:solidFill>
              <a:latin typeface="Arial"/>
              <a:cs typeface="Arial"/>
            </a:rPr>
            <a:t>Start Date</a:t>
          </a:r>
          <a:r>
            <a:rPr lang="es-MX" sz="1000" b="0" i="0" u="none" strike="noStrike" baseline="0">
              <a:solidFill>
                <a:srgbClr val="000000"/>
              </a:solidFill>
              <a:latin typeface="Arial"/>
              <a:cs typeface="Arial"/>
            </a:rPr>
            <a:t> for a </a:t>
          </a:r>
          <a:r>
            <a:rPr lang="es-MX" sz="1000" b="1" i="0" u="none" strike="noStrike" baseline="0">
              <a:solidFill>
                <a:srgbClr val="000000"/>
              </a:solidFill>
              <a:latin typeface="Arial"/>
              <a:cs typeface="Arial"/>
            </a:rPr>
            <a:t>Level 1</a:t>
          </a:r>
          <a:r>
            <a:rPr lang="es-MX" sz="1000" b="0" i="0" u="none" strike="noStrike" baseline="0">
              <a:solidFill>
                <a:srgbClr val="000000"/>
              </a:solidFill>
              <a:latin typeface="Arial"/>
              <a:cs typeface="Arial"/>
            </a:rPr>
            <a:t> task based upon its subtasks?</a:t>
          </a:r>
        </a:p>
        <a:p>
          <a:pPr algn="l" rtl="0">
            <a:defRPr sz="1000"/>
          </a:pPr>
          <a:r>
            <a:rPr lang="es-MX" sz="1000" b="0" i="0" u="none" strike="noStrike" baseline="0">
              <a:solidFill>
                <a:srgbClr val="000000"/>
              </a:solidFill>
              <a:latin typeface="Arial"/>
              <a:cs typeface="Arial"/>
            </a:rPr>
            <a:t>Example: If Task 1 is on row 10 and the subtasks are on rows 11-14, use the following formula:</a:t>
          </a:r>
        </a:p>
        <a:p>
          <a:pPr algn="l" rtl="0">
            <a:defRPr sz="1000"/>
          </a:pPr>
          <a:r>
            <a:rPr lang="es-MX" sz="1000" b="1" i="0" u="none" strike="noStrike" baseline="0">
              <a:solidFill>
                <a:srgbClr val="000000"/>
              </a:solidFill>
              <a:latin typeface="Arial"/>
              <a:cs typeface="Arial"/>
            </a:rPr>
            <a:t>=MIN(D11:D16)</a:t>
          </a:r>
          <a:endParaRPr lang="es-MX" sz="1000" b="0" i="0" u="none" strike="noStrike" baseline="0">
            <a:solidFill>
              <a:srgbClr val="000000"/>
            </a:solidFill>
            <a:latin typeface="Arial"/>
            <a:cs typeface="Arial"/>
          </a:endParaRPr>
        </a:p>
        <a:p>
          <a:pPr algn="l" rtl="0">
            <a:defRPr sz="1000"/>
          </a:pPr>
          <a:endParaRPr lang="es-MX" sz="1000" b="0" i="0" u="none" strike="noStrike" baseline="0">
            <a:solidFill>
              <a:srgbClr val="000000"/>
            </a:solidFill>
            <a:latin typeface="Arial"/>
            <a:cs typeface="Arial"/>
          </a:endParaRPr>
        </a:p>
        <a:p>
          <a:pPr algn="l" rtl="0">
            <a:defRPr sz="1000"/>
          </a:pPr>
          <a:r>
            <a:rPr lang="es-MX" sz="1000" b="1" i="0" u="none" strike="noStrike" baseline="0">
              <a:solidFill>
                <a:srgbClr val="000000"/>
              </a:solidFill>
              <a:latin typeface="Arial"/>
              <a:cs typeface="Arial"/>
            </a:rPr>
            <a:t>Q: </a:t>
          </a:r>
          <a:r>
            <a:rPr lang="es-MX" sz="1000" b="0" i="0" u="none" strike="noStrike" baseline="0">
              <a:solidFill>
                <a:srgbClr val="000000"/>
              </a:solidFill>
              <a:latin typeface="Arial"/>
              <a:cs typeface="Arial"/>
            </a:rPr>
            <a:t>How do I calculate the </a:t>
          </a:r>
          <a:r>
            <a:rPr lang="es-MX" sz="1000" b="1" i="0" u="none" strike="noStrike" baseline="0">
              <a:solidFill>
                <a:srgbClr val="000000"/>
              </a:solidFill>
              <a:latin typeface="Arial"/>
              <a:cs typeface="Arial"/>
            </a:rPr>
            <a:t>%Complete</a:t>
          </a:r>
          <a:r>
            <a:rPr lang="es-MX" sz="1000" b="0" i="0" u="none" strike="noStrike" baseline="0">
              <a:solidFill>
                <a:srgbClr val="000000"/>
              </a:solidFill>
              <a:latin typeface="Arial"/>
              <a:cs typeface="Arial"/>
            </a:rPr>
            <a:t> for a </a:t>
          </a:r>
          <a:r>
            <a:rPr lang="es-MX" sz="1000" b="1" i="0" u="none" strike="noStrike" baseline="0">
              <a:solidFill>
                <a:srgbClr val="000000"/>
              </a:solidFill>
              <a:latin typeface="Arial"/>
              <a:cs typeface="Arial"/>
            </a:rPr>
            <a:t>Level 1</a:t>
          </a:r>
          <a:r>
            <a:rPr lang="es-MX" sz="1000" b="0" i="0" u="none" strike="noStrike" baseline="0">
              <a:solidFill>
                <a:srgbClr val="000000"/>
              </a:solidFill>
              <a:latin typeface="Arial"/>
              <a:cs typeface="Arial"/>
            </a:rPr>
            <a:t> task based upon the %Complete of all of the associated subtasks?</a:t>
          </a:r>
        </a:p>
        <a:p>
          <a:pPr algn="l" rtl="0">
            <a:defRPr sz="1000"/>
          </a:pPr>
          <a:r>
            <a:rPr lang="es-MX" sz="1000" b="0" i="0" u="none" strike="noStrike" baseline="0">
              <a:solidFill>
                <a:srgbClr val="000000"/>
              </a:solidFill>
              <a:latin typeface="Arial"/>
              <a:cs typeface="Arial"/>
            </a:rPr>
            <a:t>Example: If Task 1 is on row 10 and the subtasks are on rows 11-14, use the following formula:</a:t>
          </a:r>
        </a:p>
        <a:p>
          <a:pPr algn="l" rtl="0">
            <a:defRPr sz="1000"/>
          </a:pPr>
          <a:r>
            <a:rPr lang="es-MX" sz="1000" b="1" i="0" u="none" strike="noStrike" baseline="0">
              <a:solidFill>
                <a:srgbClr val="000000"/>
              </a:solidFill>
              <a:latin typeface="Arial"/>
              <a:cs typeface="Arial"/>
            </a:rPr>
            <a:t>=SUMPRODUCT(F11:F14,G11:G14)/SUM(F11:F14)</a:t>
          </a:r>
          <a:endParaRPr lang="es-MX" sz="1000" b="0" i="0" u="none" strike="noStrike" baseline="0">
            <a:solidFill>
              <a:srgbClr val="000000"/>
            </a:solidFill>
            <a:latin typeface="Arial"/>
            <a:cs typeface="Arial"/>
          </a:endParaRPr>
        </a:p>
        <a:p>
          <a:pPr algn="l" rtl="0">
            <a:defRPr sz="1000"/>
          </a:pPr>
          <a:endParaRPr lang="es-MX" sz="1000" b="0" i="0" u="none" strike="noStrike" baseline="0">
            <a:solidFill>
              <a:srgbClr val="000000"/>
            </a:solidFill>
            <a:latin typeface="Arial"/>
            <a:cs typeface="Arial"/>
          </a:endParaRPr>
        </a:p>
        <a:p>
          <a:pPr algn="l" rtl="0">
            <a:defRPr sz="1000"/>
          </a:pPr>
          <a:r>
            <a:rPr lang="es-MX" sz="1000" b="1" i="0" u="none" strike="noStrike" baseline="0">
              <a:solidFill>
                <a:srgbClr val="000000"/>
              </a:solidFill>
              <a:latin typeface="Arial"/>
              <a:cs typeface="Arial"/>
            </a:rPr>
            <a:t>Q: </a:t>
          </a:r>
          <a:r>
            <a:rPr lang="es-MX" sz="1000" b="0" i="0" u="none" strike="noStrike" baseline="0">
              <a:solidFill>
                <a:srgbClr val="000000"/>
              </a:solidFill>
              <a:latin typeface="Arial"/>
              <a:cs typeface="Arial"/>
            </a:rPr>
            <a:t>How do I calculate the </a:t>
          </a:r>
          <a:r>
            <a:rPr lang="es-MX" sz="1000" b="1" i="0" u="none" strike="noStrike" baseline="0">
              <a:solidFill>
                <a:srgbClr val="000000"/>
              </a:solidFill>
              <a:latin typeface="Arial"/>
              <a:cs typeface="Arial"/>
            </a:rPr>
            <a:t>Duration</a:t>
          </a:r>
          <a:r>
            <a:rPr lang="es-MX" sz="1000" b="0" i="0" u="none" strike="noStrike" baseline="0">
              <a:solidFill>
                <a:srgbClr val="000000"/>
              </a:solidFill>
              <a:latin typeface="Arial"/>
              <a:cs typeface="Arial"/>
            </a:rPr>
            <a:t> for a </a:t>
          </a:r>
          <a:r>
            <a:rPr lang="es-MX" sz="1000" b="1" i="0" u="none" strike="noStrike" baseline="0">
              <a:solidFill>
                <a:srgbClr val="000000"/>
              </a:solidFill>
              <a:latin typeface="Arial"/>
              <a:cs typeface="Arial"/>
            </a:rPr>
            <a:t>Level 1</a:t>
          </a:r>
          <a:r>
            <a:rPr lang="es-MX" sz="1000" b="0" i="0" u="none" strike="noStrike" baseline="0">
              <a:solidFill>
                <a:srgbClr val="000000"/>
              </a:solidFill>
              <a:latin typeface="Arial"/>
              <a:cs typeface="Arial"/>
            </a:rPr>
            <a:t> task based upon the largest end date of a sub task?</a:t>
          </a:r>
        </a:p>
        <a:p>
          <a:pPr algn="l" rtl="0">
            <a:defRPr sz="1000"/>
          </a:pPr>
          <a:r>
            <a:rPr lang="es-MX" sz="1000" b="0" i="0" u="none" strike="noStrike" baseline="0">
              <a:solidFill>
                <a:srgbClr val="000000"/>
              </a:solidFill>
              <a:latin typeface="Arial"/>
              <a:cs typeface="Arial"/>
            </a:rPr>
            <a:t>Example: If the Level 1 task is on row 10 and the sub tasks are on rows 11-14, use the following formula</a:t>
          </a:r>
        </a:p>
        <a:p>
          <a:pPr algn="l" rtl="0">
            <a:defRPr sz="1000"/>
          </a:pPr>
          <a:r>
            <a:rPr lang="es-MX" sz="1000" b="1" i="0" u="none" strike="noStrike" baseline="0">
              <a:solidFill>
                <a:srgbClr val="000000"/>
              </a:solidFill>
              <a:latin typeface="Arial"/>
              <a:cs typeface="Arial"/>
            </a:rPr>
            <a:t>=MAX(D11:D14)-C10+1</a:t>
          </a:r>
          <a:endParaRPr lang="es-MX" sz="1000" b="0" i="0" u="none" strike="noStrike" baseline="0">
            <a:solidFill>
              <a:srgbClr val="000000"/>
            </a:solidFill>
            <a:latin typeface="Arial"/>
            <a:cs typeface="Arial"/>
          </a:endParaRPr>
        </a:p>
        <a:p>
          <a:pPr algn="l" rtl="0">
            <a:defRPr sz="1000"/>
          </a:pPr>
          <a:endParaRPr lang="es-MX" sz="1000" b="0" i="0" u="none" strike="noStrike" baseline="0">
            <a:solidFill>
              <a:srgbClr val="000000"/>
            </a:solidFill>
            <a:latin typeface="Arial"/>
            <a:cs typeface="Arial"/>
          </a:endParaRPr>
        </a:p>
        <a:p>
          <a:pPr algn="l" rtl="0">
            <a:defRPr sz="1000"/>
          </a:pPr>
          <a:r>
            <a:rPr lang="es-MX" sz="1000" b="1" i="0" u="none" strike="noStrike" baseline="0">
              <a:solidFill>
                <a:srgbClr val="000000"/>
              </a:solidFill>
              <a:latin typeface="Arial"/>
              <a:cs typeface="Arial"/>
            </a:rPr>
            <a:t>Q: </a:t>
          </a:r>
          <a:r>
            <a:rPr lang="es-MX" sz="1000" b="0" i="0" u="none" strike="noStrike" baseline="0">
              <a:solidFill>
                <a:srgbClr val="000000"/>
              </a:solidFill>
              <a:latin typeface="Arial"/>
              <a:cs typeface="Arial"/>
            </a:rPr>
            <a:t>How do I change the </a:t>
          </a:r>
          <a:r>
            <a:rPr lang="es-MX" sz="1000" b="1" i="0" u="none" strike="noStrike" baseline="0">
              <a:solidFill>
                <a:srgbClr val="000000"/>
              </a:solidFill>
              <a:latin typeface="Arial"/>
              <a:cs typeface="Arial"/>
            </a:rPr>
            <a:t>print settings</a:t>
          </a:r>
          <a:r>
            <a:rPr lang="es-MX" sz="1000" b="0" i="0" u="none" strike="noStrike" baseline="0">
              <a:solidFill>
                <a:srgbClr val="000000"/>
              </a:solidFill>
              <a:latin typeface="Arial"/>
              <a:cs typeface="Arial"/>
            </a:rPr>
            <a:t>?</a:t>
          </a:r>
        </a:p>
        <a:p>
          <a:pPr algn="l" rtl="0">
            <a:defRPr sz="1000"/>
          </a:pPr>
          <a:r>
            <a:rPr lang="es-MX" sz="1000" b="0" i="0" u="none" strike="noStrike" baseline="0">
              <a:solidFill>
                <a:srgbClr val="000000"/>
              </a:solidFill>
              <a:latin typeface="Arial"/>
              <a:cs typeface="Arial"/>
            </a:rPr>
            <a:t>Select the entire range of cells that you want to print and then go to File &gt; Print Area &gt; Set Print Area. Then go to File &gt; Page Setup or File &gt; Print Preview and adjust the Scaling and Page Orientation as desired.</a:t>
          </a:r>
        </a:p>
        <a:p>
          <a:pPr algn="l" rtl="0">
            <a:defRPr sz="1000"/>
          </a:pPr>
          <a:endParaRPr lang="es-MX" sz="1000" b="0" i="0" u="none" strike="noStrike" baseline="0">
            <a:solidFill>
              <a:srgbClr val="000000"/>
            </a:solidFill>
            <a:latin typeface="Arial"/>
            <a:cs typeface="Arial"/>
          </a:endParaRPr>
        </a:p>
        <a:p>
          <a:pPr algn="l" rtl="0">
            <a:defRPr sz="1000"/>
          </a:pPr>
          <a:r>
            <a:rPr lang="es-MX" sz="1000" b="1" i="0" u="none" strike="noStrike" baseline="0">
              <a:solidFill>
                <a:srgbClr val="000000"/>
              </a:solidFill>
              <a:latin typeface="Arial"/>
              <a:cs typeface="Arial"/>
            </a:rPr>
            <a:t>Q</a:t>
          </a:r>
          <a:r>
            <a:rPr lang="es-MX" sz="1000" b="0" i="0" u="none" strike="noStrike" baseline="0">
              <a:solidFill>
                <a:srgbClr val="000000"/>
              </a:solidFill>
              <a:latin typeface="Arial"/>
              <a:cs typeface="Arial"/>
            </a:rPr>
            <a:t>: How do I exclude </a:t>
          </a:r>
          <a:r>
            <a:rPr lang="es-MX" sz="1000" b="1" i="0" u="none" strike="noStrike" baseline="0">
              <a:solidFill>
                <a:srgbClr val="000000"/>
              </a:solidFill>
              <a:latin typeface="Arial"/>
              <a:cs typeface="Arial"/>
            </a:rPr>
            <a:t>holidays</a:t>
          </a:r>
          <a:r>
            <a:rPr lang="es-MX" sz="1000" b="0" i="0" u="none" strike="noStrike" baseline="0">
              <a:solidFill>
                <a:srgbClr val="000000"/>
              </a:solidFill>
              <a:latin typeface="Arial"/>
              <a:cs typeface="Arial"/>
            </a:rPr>
            <a:t>?</a:t>
          </a:r>
        </a:p>
        <a:p>
          <a:pPr algn="l" rtl="0">
            <a:defRPr sz="1000"/>
          </a:pPr>
          <a:r>
            <a:rPr lang="es-MX" sz="1000" b="0" i="0" u="none" strike="noStrike" baseline="0">
              <a:solidFill>
                <a:srgbClr val="000000"/>
              </a:solidFill>
              <a:latin typeface="Arial"/>
              <a:cs typeface="Arial"/>
            </a:rPr>
            <a:t>The functions WORKDAY() and NETWORKDAYS() allow you to include a list of holidays. See the Excel help (F1) for information about how to use these functions. Gantt Chart Template Pro includes a worksheet for listing all the dates of the holidays that you want to exclude.</a:t>
          </a:r>
        </a:p>
        <a:p>
          <a:pPr algn="l" rtl="0">
            <a:defRPr sz="1000"/>
          </a:pPr>
          <a:endParaRPr lang="es-MX" sz="1000" b="0" i="0" u="none" strike="noStrike" baseline="0">
            <a:solidFill>
              <a:srgbClr val="000000"/>
            </a:solidFill>
            <a:latin typeface="Arial"/>
            <a:cs typeface="Arial"/>
          </a:endParaRPr>
        </a:p>
        <a:p>
          <a:pPr algn="l" rtl="0">
            <a:defRPr sz="1000"/>
          </a:pPr>
          <a:r>
            <a:rPr lang="es-MX" sz="1000" b="1" i="0" u="none" strike="noStrike" baseline="0">
              <a:solidFill>
                <a:srgbClr val="000000"/>
              </a:solidFill>
              <a:latin typeface="Arial"/>
              <a:cs typeface="Arial"/>
            </a:rPr>
            <a:t>Q</a:t>
          </a:r>
          <a:r>
            <a:rPr lang="es-MX" sz="1000" b="0" i="0" u="none" strike="noStrike" baseline="0">
              <a:solidFill>
                <a:srgbClr val="000000"/>
              </a:solidFill>
              <a:latin typeface="Arial"/>
              <a:cs typeface="Arial"/>
            </a:rPr>
            <a:t>: How do I change the </a:t>
          </a:r>
          <a:r>
            <a:rPr lang="es-MX" sz="1000" b="1" i="0" u="none" strike="noStrike" baseline="0">
              <a:solidFill>
                <a:srgbClr val="000000"/>
              </a:solidFill>
              <a:latin typeface="Arial"/>
              <a:cs typeface="Arial"/>
            </a:rPr>
            <a:t>background color </a:t>
          </a:r>
          <a:r>
            <a:rPr lang="es-MX" sz="1000" b="0" i="0" u="none" strike="noStrike" baseline="0">
              <a:solidFill>
                <a:srgbClr val="000000"/>
              </a:solidFill>
              <a:latin typeface="Arial"/>
              <a:cs typeface="Arial"/>
            </a:rPr>
            <a:t>of the bars in the Gantt Chart?</a:t>
          </a:r>
        </a:p>
        <a:p>
          <a:pPr algn="l" rtl="0">
            <a:defRPr sz="1000"/>
          </a:pPr>
          <a:r>
            <a:rPr lang="es-MX" sz="1000" b="0" i="0" u="none" strike="noStrike" baseline="0">
              <a:solidFill>
                <a:srgbClr val="000000"/>
              </a:solidFill>
              <a:latin typeface="Arial"/>
              <a:cs typeface="Arial"/>
            </a:rPr>
            <a:t>The colors used for the bars in the Gantt Chart are set using Conditional Formatting. The simplest approach for Excel 2002/2003 would be to change the colors via the color palette. Go to Tools &gt; Options &gt; Color tab. Or, you can select all of the cells in the Gantt Chart and go to Format &gt; Conditional Formatting to change the colors. </a:t>
          </a:r>
        </a:p>
        <a:p>
          <a:pPr algn="l" rtl="0">
            <a:defRPr sz="1000"/>
          </a:pPr>
          <a:endParaRPr lang="es-MX" sz="1000" b="0" i="0" u="none" strike="noStrike" baseline="0">
            <a:solidFill>
              <a:srgbClr val="000000"/>
            </a:solidFill>
            <a:latin typeface="Arial"/>
            <a:cs typeface="Arial"/>
          </a:endParaRPr>
        </a:p>
        <a:p>
          <a:pPr algn="l" rtl="0">
            <a:defRPr sz="1000"/>
          </a:pPr>
          <a:r>
            <a:rPr lang="es-MX" sz="1000" b="1" i="0" u="none" strike="noStrike" baseline="0">
              <a:solidFill>
                <a:srgbClr val="000000"/>
              </a:solidFill>
              <a:latin typeface="Arial"/>
              <a:cs typeface="Arial"/>
            </a:rPr>
            <a:t>Q</a:t>
          </a:r>
          <a:r>
            <a:rPr lang="es-MX" sz="1000" b="0" i="0" u="none" strike="noStrike" baseline="0">
              <a:solidFill>
                <a:srgbClr val="000000"/>
              </a:solidFill>
              <a:latin typeface="Arial"/>
              <a:cs typeface="Arial"/>
            </a:rPr>
            <a:t>: How do I use </a:t>
          </a:r>
          <a:r>
            <a:rPr lang="es-MX" sz="1000" b="1" i="0" u="none" strike="noStrike" baseline="0">
              <a:solidFill>
                <a:srgbClr val="000000"/>
              </a:solidFill>
              <a:latin typeface="Arial"/>
              <a:cs typeface="Arial"/>
            </a:rPr>
            <a:t>grouping</a:t>
          </a:r>
          <a:r>
            <a:rPr lang="es-MX" sz="1000" b="0" i="0" u="none" strike="noStrike" baseline="0">
              <a:solidFill>
                <a:srgbClr val="000000"/>
              </a:solidFill>
              <a:latin typeface="Arial"/>
              <a:cs typeface="Arial"/>
            </a:rPr>
            <a:t>?</a:t>
          </a:r>
        </a:p>
        <a:p>
          <a:pPr algn="l" rtl="0">
            <a:defRPr sz="1000"/>
          </a:pPr>
          <a:r>
            <a:rPr lang="es-MX" sz="1000" b="0" i="0" u="none" strike="noStrike" baseline="0">
              <a:solidFill>
                <a:srgbClr val="000000"/>
              </a:solidFill>
              <a:latin typeface="Arial"/>
              <a:cs typeface="Arial"/>
            </a:rPr>
            <a:t>[</a:t>
          </a:r>
          <a:r>
            <a:rPr lang="es-MX" sz="1000" b="0" i="1" u="none" strike="noStrike" baseline="0">
              <a:solidFill>
                <a:srgbClr val="000000"/>
              </a:solidFill>
              <a:latin typeface="Arial"/>
              <a:cs typeface="Arial"/>
            </a:rPr>
            <a:t>Feature unavailable when the spreadsheet is locked</a:t>
          </a:r>
          <a:r>
            <a:rPr lang="es-MX" sz="1000" b="0" i="0" u="none" strike="noStrike" baseline="0">
              <a:solidFill>
                <a:srgbClr val="000000"/>
              </a:solidFill>
              <a:latin typeface="Arial"/>
              <a:cs typeface="Arial"/>
            </a:rPr>
            <a:t>]  You can expand or collapse a group of rows using Excel's "Group and Outline" feature. To define a group of rows, select the rows and go to Data &gt; Group and Outline and select Group ...</a:t>
          </a:r>
        </a:p>
      </xdr:txBody>
    </xdr:sp>
    <xdr:clientData fPrintsWithSheet="0"/>
  </xdr:twoCellAnchor>
  <xdr:twoCellAnchor>
    <xdr:from>
      <xdr:col>7</xdr:col>
      <xdr:colOff>9525</xdr:colOff>
      <xdr:row>0</xdr:row>
      <xdr:rowOff>9525</xdr:rowOff>
    </xdr:from>
    <xdr:to>
      <xdr:col>9</xdr:col>
      <xdr:colOff>238125</xdr:colOff>
      <xdr:row>0</xdr:row>
      <xdr:rowOff>161925</xdr:rowOff>
    </xdr:to>
    <xdr:pic>
      <xdr:nvPicPr>
        <xdr:cNvPr id="16429" name="Picture 11" descr="vertex42_logo_40px">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57700" y="9525"/>
          <a:ext cx="723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8</xdr:col>
      <xdr:colOff>53975</xdr:colOff>
      <xdr:row>0</xdr:row>
      <xdr:rowOff>28575</xdr:rowOff>
    </xdr:from>
    <xdr:to>
      <xdr:col>98</xdr:col>
      <xdr:colOff>9525</xdr:colOff>
      <xdr:row>1</xdr:row>
      <xdr:rowOff>158750</xdr:rowOff>
    </xdr:to>
    <xdr:sp macro="" textlink="">
      <xdr:nvSpPr>
        <xdr:cNvPr id="16399" name="AutoShape 15">
          <a:hlinkClick xmlns:r="http://schemas.openxmlformats.org/officeDocument/2006/relationships" r:id="rId3" tooltip="Go to Vertex42.com"/>
        </xdr:cNvPr>
        <xdr:cNvSpPr>
          <a:spLocks noChangeArrowheads="1"/>
        </xdr:cNvSpPr>
      </xdr:nvSpPr>
      <xdr:spPr bwMode="auto">
        <a:xfrm>
          <a:off x="4238625" y="28575"/>
          <a:ext cx="3171825" cy="428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C0C0C0" mc:Ignorable="a14" a14:legacySpreadsheetColorIndex="55"/>
          </a:solidFill>
          <a:round/>
          <a:headEnd/>
          <a:tailEnd/>
        </a:ln>
        <a:effectLst/>
        <a:extLst>
          <a:ext uri="{AF507438-7753-43E0-B8FC-AC1667EBCBE1}">
            <a14:hiddenEffects xmlns:a14="http://schemas.microsoft.com/office/drawing/2010/main">
              <a:effectLst>
                <a:outerShdw dist="53882" dir="2700000" algn="ctr" rotWithShape="0">
                  <a:srgbClr xmlns:mc="http://schemas.openxmlformats.org/markup-compatibility/2006" val="3366FF" mc:Ignorable="a14" a14:legacySpreadsheetColorIndex="48">
                    <a:alpha val="50000"/>
                  </a:srgbClr>
                </a:outerShdw>
              </a:effectLst>
            </a14:hiddenEffects>
          </a:ext>
        </a:extLst>
      </xdr:spPr>
      <xdr:txBody>
        <a:bodyPr vertOverflow="clip" wrap="square" lIns="45720" tIns="45720" rIns="45720" bIns="45720" anchor="t" upright="1"/>
        <a:lstStyle/>
        <a:p>
          <a:pPr algn="l" rtl="0">
            <a:defRPr sz="1000"/>
          </a:pPr>
          <a:r>
            <a:rPr lang="es-MX" sz="800" b="0" i="0" u="none" strike="noStrike" baseline="0">
              <a:solidFill>
                <a:srgbClr val="000000"/>
              </a:solidFill>
              <a:latin typeface="Arial"/>
              <a:cs typeface="Arial"/>
            </a:rPr>
            <a:t>To unlock this spreadsheet, purchase Gantt Chart Template Pro:  </a:t>
          </a:r>
          <a:r>
            <a:rPr lang="es-MX" sz="800" b="0" i="0" u="sng" strike="noStrike" baseline="0">
              <a:solidFill>
                <a:srgbClr val="0000FF"/>
              </a:solidFill>
              <a:latin typeface="Arial"/>
              <a:cs typeface="Arial"/>
            </a:rPr>
            <a:t>http://www.vertex42.com/ExcelTemplates/excel-gantt-chart.html</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3</xdr:row>
      <xdr:rowOff>19050</xdr:rowOff>
    </xdr:from>
    <xdr:to>
      <xdr:col>1</xdr:col>
      <xdr:colOff>2247900</xdr:colOff>
      <xdr:row>16</xdr:row>
      <xdr:rowOff>57150</xdr:rowOff>
    </xdr:to>
    <xdr:pic>
      <xdr:nvPicPr>
        <xdr:cNvPr id="19470"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600075"/>
          <a:ext cx="2438400" cy="22098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228600</xdr:colOff>
      <xdr:row>0</xdr:row>
      <xdr:rowOff>0</xdr:rowOff>
    </xdr:from>
    <xdr:to>
      <xdr:col>7</xdr:col>
      <xdr:colOff>0</xdr:colOff>
      <xdr:row>1</xdr:row>
      <xdr:rowOff>85725</xdr:rowOff>
    </xdr:to>
    <xdr:pic>
      <xdr:nvPicPr>
        <xdr:cNvPr id="19471" name="Picture 1" descr="vertex42_logo_40px"/>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76850" y="0"/>
          <a:ext cx="1600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4781550</xdr:colOff>
      <xdr:row>0</xdr:row>
      <xdr:rowOff>0</xdr:rowOff>
    </xdr:from>
    <xdr:to>
      <xdr:col>1</xdr:col>
      <xdr:colOff>0</xdr:colOff>
      <xdr:row>0</xdr:row>
      <xdr:rowOff>342900</xdr:rowOff>
    </xdr:to>
    <xdr:pic>
      <xdr:nvPicPr>
        <xdr:cNvPr id="20489" name="Picture 1" descr="vertex42_logo_40px"/>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0"/>
          <a:ext cx="1600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ertex42.com/ExcelTemplates/excel-gantt-chart.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vertex42.com/Links/go.php?urlid=GanttChartPro" TargetMode="External"/><Relationship Id="rId1" Type="http://schemas.openxmlformats.org/officeDocument/2006/relationships/hyperlink" Target="http://www.vertex42.com/Links/go.php?urlid=GanttChartPro"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vertex42.com/licensing/EULA_privateus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IV104"/>
  <sheetViews>
    <sheetView showGridLines="0" tabSelected="1" topLeftCell="A41" zoomScale="80" zoomScaleNormal="80" workbookViewId="0">
      <selection activeCell="EP19" sqref="EP19"/>
    </sheetView>
  </sheetViews>
  <sheetFormatPr baseColWidth="10" defaultColWidth="9.140625" defaultRowHeight="12.75" x14ac:dyDescent="0.2"/>
  <cols>
    <col min="1" max="1" width="5.140625" style="3" customWidth="1"/>
    <col min="2" max="2" width="21.5703125" customWidth="1"/>
    <col min="3" max="3" width="7.42578125" customWidth="1"/>
    <col min="4" max="4" width="7" bestFit="1" customWidth="1"/>
    <col min="5" max="5" width="7.5703125" customWidth="1"/>
    <col min="6" max="6" width="4.7109375" customWidth="1"/>
    <col min="7" max="7" width="5.85546875" bestFit="1" customWidth="1"/>
    <col min="8" max="10" width="3.7109375" customWidth="1"/>
    <col min="11" max="11" width="2.7109375" customWidth="1"/>
    <col min="12" max="227" width="0.42578125" customWidth="1"/>
    <col min="228" max="249" width="0.42578125" style="3" customWidth="1"/>
    <col min="250" max="250" width="32.5703125" style="96" customWidth="1"/>
    <col min="251" max="16384" width="9.140625" style="3"/>
  </cols>
  <sheetData>
    <row r="1" spans="1:256" customFormat="1" ht="23.25" x14ac:dyDescent="0.3">
      <c r="A1" s="8" t="s">
        <v>15</v>
      </c>
      <c r="B1" s="7"/>
      <c r="C1" s="7"/>
      <c r="D1" s="7"/>
      <c r="E1" s="85" t="s">
        <v>81</v>
      </c>
      <c r="F1" s="7"/>
      <c r="G1" s="109" t="s">
        <v>84</v>
      </c>
      <c r="H1" s="109"/>
      <c r="I1" s="109"/>
      <c r="J1" s="109"/>
      <c r="K1" s="41">
        <v>38</v>
      </c>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IP1" s="95"/>
    </row>
    <row r="2" spans="1:256" customFormat="1" ht="23.25" x14ac:dyDescent="0.3">
      <c r="A2" s="8"/>
      <c r="B2" s="7"/>
      <c r="C2" s="7"/>
      <c r="D2" s="7"/>
      <c r="E2" s="85"/>
      <c r="F2" s="7"/>
      <c r="G2" s="86"/>
      <c r="H2" s="86"/>
      <c r="I2" s="86"/>
      <c r="J2" s="86"/>
      <c r="K2" s="41"/>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IP2" s="95"/>
    </row>
    <row r="3" spans="1:256" customFormat="1" ht="23.25" x14ac:dyDescent="0.3">
      <c r="A3" s="8"/>
      <c r="B3" s="7"/>
      <c r="C3" s="7"/>
      <c r="D3" s="7"/>
      <c r="E3" s="85"/>
      <c r="F3" s="7"/>
      <c r="G3" s="86"/>
      <c r="H3" s="86"/>
      <c r="I3" s="86"/>
      <c r="J3" s="86"/>
      <c r="K3" s="41"/>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IP3" s="95"/>
    </row>
    <row r="4" spans="1:256" x14ac:dyDescent="0.2">
      <c r="A4" s="42"/>
      <c r="B4" s="42"/>
      <c r="C4" s="42"/>
      <c r="D4" s="42"/>
      <c r="E4" s="42"/>
      <c r="F4" s="42"/>
      <c r="G4" s="42"/>
      <c r="H4" s="42"/>
      <c r="I4" s="105" t="s">
        <v>25</v>
      </c>
      <c r="J4" s="105"/>
    </row>
    <row r="5" spans="1:256" ht="15.75" x14ac:dyDescent="0.25">
      <c r="A5" s="12" t="s">
        <v>109</v>
      </c>
    </row>
    <row r="6" spans="1:256" x14ac:dyDescent="0.2">
      <c r="A6" s="13" t="s">
        <v>110</v>
      </c>
      <c r="G6" s="1" t="s">
        <v>2</v>
      </c>
      <c r="H6" s="110">
        <f ca="1">TODAY()</f>
        <v>42302</v>
      </c>
      <c r="I6" s="110"/>
      <c r="J6" s="110"/>
      <c r="K6" s="45" t="str">
        <f ca="1">TEXT(H6,"dddd")</f>
        <v>domingo</v>
      </c>
    </row>
    <row r="7" spans="1:256" x14ac:dyDescent="0.2">
      <c r="H7" s="46" t="s">
        <v>6</v>
      </c>
    </row>
    <row r="8" spans="1:256" x14ac:dyDescent="0.2">
      <c r="B8" s="1" t="s">
        <v>1</v>
      </c>
      <c r="C8" s="104" t="s">
        <v>108</v>
      </c>
      <c r="D8" s="104"/>
      <c r="E8" s="104"/>
      <c r="F8" s="4"/>
      <c r="G8" s="4"/>
      <c r="IQ8" s="11" t="s">
        <v>14</v>
      </c>
    </row>
    <row r="9" spans="1:256" x14ac:dyDescent="0.2">
      <c r="B9" s="1" t="s">
        <v>13</v>
      </c>
      <c r="C9" s="103">
        <v>42282</v>
      </c>
      <c r="D9" s="103"/>
      <c r="E9" s="45" t="str">
        <f>TEXT(C9,"dddd")</f>
        <v>lunes</v>
      </c>
      <c r="F9" s="4"/>
      <c r="G9" s="4"/>
    </row>
    <row r="10" spans="1:256" s="2" customFormat="1" x14ac:dyDescent="0.2">
      <c r="A10" s="11" t="s">
        <v>14</v>
      </c>
      <c r="B10"/>
      <c r="C10"/>
      <c r="D10"/>
      <c r="E10"/>
      <c r="F10" s="5"/>
      <c r="G10" s="4"/>
      <c r="H10" s="4"/>
      <c r="I10" s="4"/>
      <c r="J10" s="43" t="s">
        <v>26</v>
      </c>
      <c r="K10" s="44">
        <v>2</v>
      </c>
      <c r="L10" s="22">
        <f>(C9-WEEKDAY(C9,1)+K10)+7*K1</f>
        <v>42548</v>
      </c>
      <c r="M10" s="23">
        <f t="shared" ref="M10:BX10" si="0">L10+1</f>
        <v>42549</v>
      </c>
      <c r="N10" s="23">
        <f t="shared" si="0"/>
        <v>42550</v>
      </c>
      <c r="O10" s="23">
        <f t="shared" si="0"/>
        <v>42551</v>
      </c>
      <c r="P10" s="23">
        <f t="shared" si="0"/>
        <v>42552</v>
      </c>
      <c r="Q10" s="23">
        <f t="shared" si="0"/>
        <v>42553</v>
      </c>
      <c r="R10" s="23">
        <f t="shared" si="0"/>
        <v>42554</v>
      </c>
      <c r="S10" s="23">
        <f t="shared" si="0"/>
        <v>42555</v>
      </c>
      <c r="T10" s="23">
        <f t="shared" si="0"/>
        <v>42556</v>
      </c>
      <c r="U10" s="23">
        <f t="shared" si="0"/>
        <v>42557</v>
      </c>
      <c r="V10" s="23">
        <f t="shared" si="0"/>
        <v>42558</v>
      </c>
      <c r="W10" s="23">
        <f t="shared" si="0"/>
        <v>42559</v>
      </c>
      <c r="X10" s="23">
        <f t="shared" si="0"/>
        <v>42560</v>
      </c>
      <c r="Y10" s="23">
        <f t="shared" si="0"/>
        <v>42561</v>
      </c>
      <c r="Z10" s="23">
        <f t="shared" si="0"/>
        <v>42562</v>
      </c>
      <c r="AA10" s="23">
        <f t="shared" si="0"/>
        <v>42563</v>
      </c>
      <c r="AB10" s="23">
        <f t="shared" si="0"/>
        <v>42564</v>
      </c>
      <c r="AC10" s="23">
        <f t="shared" si="0"/>
        <v>42565</v>
      </c>
      <c r="AD10" s="23">
        <f t="shared" si="0"/>
        <v>42566</v>
      </c>
      <c r="AE10" s="23">
        <f t="shared" si="0"/>
        <v>42567</v>
      </c>
      <c r="AF10" s="23">
        <f t="shared" si="0"/>
        <v>42568</v>
      </c>
      <c r="AG10" s="23">
        <f t="shared" si="0"/>
        <v>42569</v>
      </c>
      <c r="AH10" s="23">
        <f t="shared" si="0"/>
        <v>42570</v>
      </c>
      <c r="AI10" s="23">
        <f t="shared" si="0"/>
        <v>42571</v>
      </c>
      <c r="AJ10" s="23">
        <f t="shared" si="0"/>
        <v>42572</v>
      </c>
      <c r="AK10" s="23">
        <f t="shared" si="0"/>
        <v>42573</v>
      </c>
      <c r="AL10" s="23">
        <f t="shared" si="0"/>
        <v>42574</v>
      </c>
      <c r="AM10" s="23">
        <f t="shared" si="0"/>
        <v>42575</v>
      </c>
      <c r="AN10" s="23">
        <f t="shared" si="0"/>
        <v>42576</v>
      </c>
      <c r="AO10" s="23">
        <f t="shared" si="0"/>
        <v>42577</v>
      </c>
      <c r="AP10" s="23">
        <f t="shared" si="0"/>
        <v>42578</v>
      </c>
      <c r="AQ10" s="23">
        <f t="shared" si="0"/>
        <v>42579</v>
      </c>
      <c r="AR10" s="23">
        <f t="shared" si="0"/>
        <v>42580</v>
      </c>
      <c r="AS10" s="23">
        <f t="shared" si="0"/>
        <v>42581</v>
      </c>
      <c r="AT10" s="23">
        <f t="shared" si="0"/>
        <v>42582</v>
      </c>
      <c r="AU10" s="23">
        <f t="shared" si="0"/>
        <v>42583</v>
      </c>
      <c r="AV10" s="23">
        <f t="shared" si="0"/>
        <v>42584</v>
      </c>
      <c r="AW10" s="23">
        <f t="shared" si="0"/>
        <v>42585</v>
      </c>
      <c r="AX10" s="23">
        <f t="shared" si="0"/>
        <v>42586</v>
      </c>
      <c r="AY10" s="23">
        <f t="shared" si="0"/>
        <v>42587</v>
      </c>
      <c r="AZ10" s="23">
        <f t="shared" si="0"/>
        <v>42588</v>
      </c>
      <c r="BA10" s="23">
        <f t="shared" si="0"/>
        <v>42589</v>
      </c>
      <c r="BB10" s="23">
        <f t="shared" si="0"/>
        <v>42590</v>
      </c>
      <c r="BC10" s="23">
        <f t="shared" si="0"/>
        <v>42591</v>
      </c>
      <c r="BD10" s="23">
        <f t="shared" si="0"/>
        <v>42592</v>
      </c>
      <c r="BE10" s="23">
        <f t="shared" si="0"/>
        <v>42593</v>
      </c>
      <c r="BF10" s="23">
        <f t="shared" si="0"/>
        <v>42594</v>
      </c>
      <c r="BG10" s="23">
        <f t="shared" si="0"/>
        <v>42595</v>
      </c>
      <c r="BH10" s="23">
        <f t="shared" si="0"/>
        <v>42596</v>
      </c>
      <c r="BI10" s="23">
        <f t="shared" si="0"/>
        <v>42597</v>
      </c>
      <c r="BJ10" s="23">
        <f t="shared" si="0"/>
        <v>42598</v>
      </c>
      <c r="BK10" s="23">
        <f t="shared" si="0"/>
        <v>42599</v>
      </c>
      <c r="BL10" s="23">
        <f t="shared" si="0"/>
        <v>42600</v>
      </c>
      <c r="BM10" s="23">
        <f t="shared" si="0"/>
        <v>42601</v>
      </c>
      <c r="BN10" s="23">
        <f t="shared" si="0"/>
        <v>42602</v>
      </c>
      <c r="BO10" s="23">
        <f t="shared" si="0"/>
        <v>42603</v>
      </c>
      <c r="BP10" s="23">
        <f t="shared" si="0"/>
        <v>42604</v>
      </c>
      <c r="BQ10" s="23">
        <f t="shared" si="0"/>
        <v>42605</v>
      </c>
      <c r="BR10" s="23">
        <f t="shared" si="0"/>
        <v>42606</v>
      </c>
      <c r="BS10" s="23">
        <f t="shared" si="0"/>
        <v>42607</v>
      </c>
      <c r="BT10" s="23">
        <f t="shared" si="0"/>
        <v>42608</v>
      </c>
      <c r="BU10" s="23">
        <f t="shared" si="0"/>
        <v>42609</v>
      </c>
      <c r="BV10" s="23">
        <f t="shared" si="0"/>
        <v>42610</v>
      </c>
      <c r="BW10" s="23">
        <f t="shared" si="0"/>
        <v>42611</v>
      </c>
      <c r="BX10" s="23">
        <f t="shared" si="0"/>
        <v>42612</v>
      </c>
      <c r="BY10" s="23">
        <f t="shared" ref="BY10:EJ10" si="1">BX10+1</f>
        <v>42613</v>
      </c>
      <c r="BZ10" s="23">
        <f t="shared" si="1"/>
        <v>42614</v>
      </c>
      <c r="CA10" s="23">
        <f t="shared" si="1"/>
        <v>42615</v>
      </c>
      <c r="CB10" s="23">
        <f t="shared" si="1"/>
        <v>42616</v>
      </c>
      <c r="CC10" s="23">
        <f t="shared" si="1"/>
        <v>42617</v>
      </c>
      <c r="CD10" s="23">
        <f t="shared" si="1"/>
        <v>42618</v>
      </c>
      <c r="CE10" s="23">
        <f t="shared" si="1"/>
        <v>42619</v>
      </c>
      <c r="CF10" s="23">
        <f t="shared" si="1"/>
        <v>42620</v>
      </c>
      <c r="CG10" s="23">
        <f t="shared" si="1"/>
        <v>42621</v>
      </c>
      <c r="CH10" s="23">
        <f t="shared" si="1"/>
        <v>42622</v>
      </c>
      <c r="CI10" s="23">
        <f t="shared" si="1"/>
        <v>42623</v>
      </c>
      <c r="CJ10" s="23">
        <f t="shared" si="1"/>
        <v>42624</v>
      </c>
      <c r="CK10" s="23">
        <f t="shared" si="1"/>
        <v>42625</v>
      </c>
      <c r="CL10" s="23">
        <f t="shared" si="1"/>
        <v>42626</v>
      </c>
      <c r="CM10" s="23">
        <f t="shared" si="1"/>
        <v>42627</v>
      </c>
      <c r="CN10" s="23">
        <f t="shared" si="1"/>
        <v>42628</v>
      </c>
      <c r="CO10" s="23">
        <f t="shared" si="1"/>
        <v>42629</v>
      </c>
      <c r="CP10" s="23">
        <f t="shared" si="1"/>
        <v>42630</v>
      </c>
      <c r="CQ10" s="23">
        <f t="shared" si="1"/>
        <v>42631</v>
      </c>
      <c r="CR10" s="23">
        <f t="shared" si="1"/>
        <v>42632</v>
      </c>
      <c r="CS10" s="23">
        <f t="shared" si="1"/>
        <v>42633</v>
      </c>
      <c r="CT10" s="23">
        <f t="shared" si="1"/>
        <v>42634</v>
      </c>
      <c r="CU10" s="23">
        <f t="shared" si="1"/>
        <v>42635</v>
      </c>
      <c r="CV10" s="23">
        <f t="shared" si="1"/>
        <v>42636</v>
      </c>
      <c r="CW10" s="23">
        <f t="shared" si="1"/>
        <v>42637</v>
      </c>
      <c r="CX10" s="23">
        <f t="shared" si="1"/>
        <v>42638</v>
      </c>
      <c r="CY10" s="23">
        <f t="shared" si="1"/>
        <v>42639</v>
      </c>
      <c r="CZ10" s="23">
        <f t="shared" si="1"/>
        <v>42640</v>
      </c>
      <c r="DA10" s="23">
        <f t="shared" si="1"/>
        <v>42641</v>
      </c>
      <c r="DB10" s="23">
        <f t="shared" si="1"/>
        <v>42642</v>
      </c>
      <c r="DC10" s="23">
        <f t="shared" si="1"/>
        <v>42643</v>
      </c>
      <c r="DD10" s="23">
        <f t="shared" si="1"/>
        <v>42644</v>
      </c>
      <c r="DE10" s="23">
        <f t="shared" si="1"/>
        <v>42645</v>
      </c>
      <c r="DF10" s="23">
        <f t="shared" si="1"/>
        <v>42646</v>
      </c>
      <c r="DG10" s="23">
        <f t="shared" si="1"/>
        <v>42647</v>
      </c>
      <c r="DH10" s="23">
        <f t="shared" si="1"/>
        <v>42648</v>
      </c>
      <c r="DI10" s="23">
        <f t="shared" si="1"/>
        <v>42649</v>
      </c>
      <c r="DJ10" s="23">
        <f t="shared" si="1"/>
        <v>42650</v>
      </c>
      <c r="DK10" s="23">
        <f t="shared" si="1"/>
        <v>42651</v>
      </c>
      <c r="DL10" s="23">
        <f t="shared" si="1"/>
        <v>42652</v>
      </c>
      <c r="DM10" s="23">
        <f t="shared" si="1"/>
        <v>42653</v>
      </c>
      <c r="DN10" s="23">
        <f t="shared" si="1"/>
        <v>42654</v>
      </c>
      <c r="DO10" s="23">
        <f t="shared" si="1"/>
        <v>42655</v>
      </c>
      <c r="DP10" s="23">
        <f t="shared" si="1"/>
        <v>42656</v>
      </c>
      <c r="DQ10" s="23">
        <f t="shared" si="1"/>
        <v>42657</v>
      </c>
      <c r="DR10" s="23">
        <f t="shared" si="1"/>
        <v>42658</v>
      </c>
      <c r="DS10" s="23">
        <f t="shared" si="1"/>
        <v>42659</v>
      </c>
      <c r="DT10" s="23">
        <f t="shared" si="1"/>
        <v>42660</v>
      </c>
      <c r="DU10" s="23">
        <f t="shared" si="1"/>
        <v>42661</v>
      </c>
      <c r="DV10" s="23">
        <f t="shared" si="1"/>
        <v>42662</v>
      </c>
      <c r="DW10" s="23">
        <f t="shared" si="1"/>
        <v>42663</v>
      </c>
      <c r="DX10" s="23">
        <f t="shared" si="1"/>
        <v>42664</v>
      </c>
      <c r="DY10" s="23">
        <f t="shared" si="1"/>
        <v>42665</v>
      </c>
      <c r="DZ10" s="23">
        <f t="shared" si="1"/>
        <v>42666</v>
      </c>
      <c r="EA10" s="23">
        <f t="shared" si="1"/>
        <v>42667</v>
      </c>
      <c r="EB10" s="23">
        <f t="shared" si="1"/>
        <v>42668</v>
      </c>
      <c r="EC10" s="23">
        <f t="shared" si="1"/>
        <v>42669</v>
      </c>
      <c r="ED10" s="23">
        <f t="shared" si="1"/>
        <v>42670</v>
      </c>
      <c r="EE10" s="23">
        <f t="shared" si="1"/>
        <v>42671</v>
      </c>
      <c r="EF10" s="23">
        <f t="shared" si="1"/>
        <v>42672</v>
      </c>
      <c r="EG10" s="23">
        <f t="shared" si="1"/>
        <v>42673</v>
      </c>
      <c r="EH10" s="23">
        <f t="shared" si="1"/>
        <v>42674</v>
      </c>
      <c r="EI10" s="23">
        <f t="shared" si="1"/>
        <v>42675</v>
      </c>
      <c r="EJ10" s="23">
        <f t="shared" si="1"/>
        <v>42676</v>
      </c>
      <c r="EK10" s="23">
        <f t="shared" ref="EK10:GV10" si="2">EJ10+1</f>
        <v>42677</v>
      </c>
      <c r="EL10" s="23">
        <f t="shared" si="2"/>
        <v>42678</v>
      </c>
      <c r="EM10" s="23">
        <f t="shared" si="2"/>
        <v>42679</v>
      </c>
      <c r="EN10" s="23">
        <f t="shared" si="2"/>
        <v>42680</v>
      </c>
      <c r="EO10" s="23">
        <f t="shared" si="2"/>
        <v>42681</v>
      </c>
      <c r="EP10" s="23">
        <f t="shared" si="2"/>
        <v>42682</v>
      </c>
      <c r="EQ10" s="23">
        <f t="shared" si="2"/>
        <v>42683</v>
      </c>
      <c r="ER10" s="23">
        <f t="shared" si="2"/>
        <v>42684</v>
      </c>
      <c r="ES10" s="23">
        <f t="shared" si="2"/>
        <v>42685</v>
      </c>
      <c r="ET10" s="23">
        <f t="shared" si="2"/>
        <v>42686</v>
      </c>
      <c r="EU10" s="23">
        <f t="shared" si="2"/>
        <v>42687</v>
      </c>
      <c r="EV10" s="23">
        <f t="shared" si="2"/>
        <v>42688</v>
      </c>
      <c r="EW10" s="23">
        <f t="shared" si="2"/>
        <v>42689</v>
      </c>
      <c r="EX10" s="23">
        <f t="shared" si="2"/>
        <v>42690</v>
      </c>
      <c r="EY10" s="23">
        <f t="shared" si="2"/>
        <v>42691</v>
      </c>
      <c r="EZ10" s="23">
        <f t="shared" si="2"/>
        <v>42692</v>
      </c>
      <c r="FA10" s="23">
        <f t="shared" si="2"/>
        <v>42693</v>
      </c>
      <c r="FB10" s="23">
        <f t="shared" si="2"/>
        <v>42694</v>
      </c>
      <c r="FC10" s="23">
        <f t="shared" si="2"/>
        <v>42695</v>
      </c>
      <c r="FD10" s="23">
        <f t="shared" si="2"/>
        <v>42696</v>
      </c>
      <c r="FE10" s="23">
        <f t="shared" si="2"/>
        <v>42697</v>
      </c>
      <c r="FF10" s="23">
        <f t="shared" si="2"/>
        <v>42698</v>
      </c>
      <c r="FG10" s="23">
        <f t="shared" si="2"/>
        <v>42699</v>
      </c>
      <c r="FH10" s="23">
        <f t="shared" si="2"/>
        <v>42700</v>
      </c>
      <c r="FI10" s="23">
        <f t="shared" si="2"/>
        <v>42701</v>
      </c>
      <c r="FJ10" s="23">
        <f t="shared" si="2"/>
        <v>42702</v>
      </c>
      <c r="FK10" s="23">
        <f t="shared" si="2"/>
        <v>42703</v>
      </c>
      <c r="FL10" s="23">
        <f t="shared" si="2"/>
        <v>42704</v>
      </c>
      <c r="FM10" s="23">
        <f t="shared" si="2"/>
        <v>42705</v>
      </c>
      <c r="FN10" s="23">
        <f t="shared" si="2"/>
        <v>42706</v>
      </c>
      <c r="FO10" s="23">
        <f t="shared" si="2"/>
        <v>42707</v>
      </c>
      <c r="FP10" s="23">
        <f t="shared" si="2"/>
        <v>42708</v>
      </c>
      <c r="FQ10" s="23">
        <f t="shared" si="2"/>
        <v>42709</v>
      </c>
      <c r="FR10" s="23">
        <f t="shared" si="2"/>
        <v>42710</v>
      </c>
      <c r="FS10" s="23">
        <f t="shared" si="2"/>
        <v>42711</v>
      </c>
      <c r="FT10" s="23">
        <f t="shared" si="2"/>
        <v>42712</v>
      </c>
      <c r="FU10" s="23">
        <f t="shared" si="2"/>
        <v>42713</v>
      </c>
      <c r="FV10" s="23">
        <f t="shared" si="2"/>
        <v>42714</v>
      </c>
      <c r="FW10" s="23">
        <f t="shared" si="2"/>
        <v>42715</v>
      </c>
      <c r="FX10" s="23">
        <f t="shared" si="2"/>
        <v>42716</v>
      </c>
      <c r="FY10" s="23">
        <f t="shared" si="2"/>
        <v>42717</v>
      </c>
      <c r="FZ10" s="23">
        <f t="shared" si="2"/>
        <v>42718</v>
      </c>
      <c r="GA10" s="23">
        <f t="shared" si="2"/>
        <v>42719</v>
      </c>
      <c r="GB10" s="23">
        <f t="shared" si="2"/>
        <v>42720</v>
      </c>
      <c r="GC10" s="23">
        <f t="shared" si="2"/>
        <v>42721</v>
      </c>
      <c r="GD10" s="23">
        <f t="shared" si="2"/>
        <v>42722</v>
      </c>
      <c r="GE10" s="23">
        <f t="shared" si="2"/>
        <v>42723</v>
      </c>
      <c r="GF10" s="23">
        <f t="shared" si="2"/>
        <v>42724</v>
      </c>
      <c r="GG10" s="23">
        <f t="shared" si="2"/>
        <v>42725</v>
      </c>
      <c r="GH10" s="23">
        <f t="shared" si="2"/>
        <v>42726</v>
      </c>
      <c r="GI10" s="23">
        <f t="shared" si="2"/>
        <v>42727</v>
      </c>
      <c r="GJ10" s="23">
        <f t="shared" si="2"/>
        <v>42728</v>
      </c>
      <c r="GK10" s="23">
        <f t="shared" si="2"/>
        <v>42729</v>
      </c>
      <c r="GL10" s="23">
        <f t="shared" si="2"/>
        <v>42730</v>
      </c>
      <c r="GM10" s="23">
        <f t="shared" si="2"/>
        <v>42731</v>
      </c>
      <c r="GN10" s="23">
        <f t="shared" si="2"/>
        <v>42732</v>
      </c>
      <c r="GO10" s="23">
        <f t="shared" si="2"/>
        <v>42733</v>
      </c>
      <c r="GP10" s="23">
        <f t="shared" si="2"/>
        <v>42734</v>
      </c>
      <c r="GQ10" s="23">
        <f t="shared" si="2"/>
        <v>42735</v>
      </c>
      <c r="GR10" s="23">
        <f t="shared" si="2"/>
        <v>42736</v>
      </c>
      <c r="GS10" s="23">
        <f t="shared" si="2"/>
        <v>42737</v>
      </c>
      <c r="GT10" s="23">
        <f t="shared" si="2"/>
        <v>42738</v>
      </c>
      <c r="GU10" s="23">
        <f t="shared" si="2"/>
        <v>42739</v>
      </c>
      <c r="GV10" s="23">
        <f t="shared" si="2"/>
        <v>42740</v>
      </c>
      <c r="GW10" s="23">
        <f t="shared" ref="GW10:IO10" si="3">GV10+1</f>
        <v>42741</v>
      </c>
      <c r="GX10" s="23">
        <f t="shared" si="3"/>
        <v>42742</v>
      </c>
      <c r="GY10" s="23">
        <f t="shared" si="3"/>
        <v>42743</v>
      </c>
      <c r="GZ10" s="23">
        <f t="shared" si="3"/>
        <v>42744</v>
      </c>
      <c r="HA10" s="23">
        <f t="shared" si="3"/>
        <v>42745</v>
      </c>
      <c r="HB10" s="23">
        <f t="shared" si="3"/>
        <v>42746</v>
      </c>
      <c r="HC10" s="23">
        <f t="shared" si="3"/>
        <v>42747</v>
      </c>
      <c r="HD10" s="23">
        <f t="shared" si="3"/>
        <v>42748</v>
      </c>
      <c r="HE10" s="23">
        <f t="shared" si="3"/>
        <v>42749</v>
      </c>
      <c r="HF10" s="23">
        <f t="shared" si="3"/>
        <v>42750</v>
      </c>
      <c r="HG10" s="23">
        <f t="shared" si="3"/>
        <v>42751</v>
      </c>
      <c r="HH10" s="23">
        <f t="shared" si="3"/>
        <v>42752</v>
      </c>
      <c r="HI10" s="23">
        <f t="shared" si="3"/>
        <v>42753</v>
      </c>
      <c r="HJ10" s="23">
        <f t="shared" si="3"/>
        <v>42754</v>
      </c>
      <c r="HK10" s="23">
        <f t="shared" si="3"/>
        <v>42755</v>
      </c>
      <c r="HL10" s="23">
        <f t="shared" si="3"/>
        <v>42756</v>
      </c>
      <c r="HM10" s="23">
        <f t="shared" si="3"/>
        <v>42757</v>
      </c>
      <c r="HN10" s="23">
        <f t="shared" si="3"/>
        <v>42758</v>
      </c>
      <c r="HO10" s="23">
        <f t="shared" si="3"/>
        <v>42759</v>
      </c>
      <c r="HP10" s="23">
        <f t="shared" si="3"/>
        <v>42760</v>
      </c>
      <c r="HQ10" s="23">
        <f t="shared" si="3"/>
        <v>42761</v>
      </c>
      <c r="HR10" s="23">
        <f t="shared" si="3"/>
        <v>42762</v>
      </c>
      <c r="HS10" s="23">
        <f t="shared" si="3"/>
        <v>42763</v>
      </c>
      <c r="HT10" s="23">
        <f t="shared" si="3"/>
        <v>42764</v>
      </c>
      <c r="HU10" s="23">
        <f t="shared" si="3"/>
        <v>42765</v>
      </c>
      <c r="HV10" s="23">
        <f t="shared" si="3"/>
        <v>42766</v>
      </c>
      <c r="HW10" s="23">
        <f t="shared" si="3"/>
        <v>42767</v>
      </c>
      <c r="HX10" s="23">
        <f t="shared" si="3"/>
        <v>42768</v>
      </c>
      <c r="HY10" s="23">
        <f t="shared" si="3"/>
        <v>42769</v>
      </c>
      <c r="HZ10" s="23">
        <f t="shared" si="3"/>
        <v>42770</v>
      </c>
      <c r="IA10" s="23">
        <f t="shared" si="3"/>
        <v>42771</v>
      </c>
      <c r="IB10" s="23">
        <f t="shared" si="3"/>
        <v>42772</v>
      </c>
      <c r="IC10" s="23">
        <f t="shared" si="3"/>
        <v>42773</v>
      </c>
      <c r="ID10" s="23">
        <f t="shared" si="3"/>
        <v>42774</v>
      </c>
      <c r="IE10" s="23">
        <f t="shared" si="3"/>
        <v>42775</v>
      </c>
      <c r="IF10" s="23">
        <f t="shared" si="3"/>
        <v>42776</v>
      </c>
      <c r="IG10" s="23">
        <f t="shared" si="3"/>
        <v>42777</v>
      </c>
      <c r="IH10" s="23">
        <f t="shared" si="3"/>
        <v>42778</v>
      </c>
      <c r="II10" s="23">
        <f t="shared" si="3"/>
        <v>42779</v>
      </c>
      <c r="IJ10" s="23">
        <f t="shared" si="3"/>
        <v>42780</v>
      </c>
      <c r="IK10" s="23">
        <f t="shared" si="3"/>
        <v>42781</v>
      </c>
      <c r="IL10" s="23">
        <f t="shared" si="3"/>
        <v>42782</v>
      </c>
      <c r="IM10" s="23">
        <f t="shared" si="3"/>
        <v>42783</v>
      </c>
      <c r="IN10" s="23">
        <f t="shared" si="3"/>
        <v>42784</v>
      </c>
      <c r="IO10" s="23">
        <f t="shared" si="3"/>
        <v>42785</v>
      </c>
      <c r="IP10" s="97"/>
      <c r="IQ10" s="3"/>
      <c r="IR10" s="3"/>
      <c r="IS10" s="3"/>
      <c r="IT10" s="3"/>
      <c r="IU10" s="3"/>
      <c r="IV10" s="3"/>
    </row>
    <row r="11" spans="1:256" s="6" customFormat="1" ht="76.5" x14ac:dyDescent="0.2">
      <c r="A11" s="31" t="s">
        <v>8</v>
      </c>
      <c r="B11" s="38" t="s">
        <v>9</v>
      </c>
      <c r="C11" s="40" t="s">
        <v>16</v>
      </c>
      <c r="D11" s="32" t="s">
        <v>3</v>
      </c>
      <c r="E11" s="32" t="s">
        <v>4</v>
      </c>
      <c r="F11" s="33" t="s">
        <v>7</v>
      </c>
      <c r="G11" s="34" t="s">
        <v>10</v>
      </c>
      <c r="H11" s="33" t="s">
        <v>12</v>
      </c>
      <c r="I11" s="34" t="s">
        <v>5</v>
      </c>
      <c r="J11" s="34" t="s">
        <v>0</v>
      </c>
      <c r="K11" s="39"/>
      <c r="L11" s="106">
        <f>L10</f>
        <v>42548</v>
      </c>
      <c r="M11" s="107"/>
      <c r="N11" s="107"/>
      <c r="O11" s="107"/>
      <c r="P11" s="107"/>
      <c r="Q11" s="107"/>
      <c r="R11" s="108"/>
      <c r="S11" s="106">
        <f>S10</f>
        <v>42555</v>
      </c>
      <c r="T11" s="107"/>
      <c r="U11" s="107"/>
      <c r="V11" s="107"/>
      <c r="W11" s="107"/>
      <c r="X11" s="107"/>
      <c r="Y11" s="108"/>
      <c r="Z11" s="106">
        <f>Z10</f>
        <v>42562</v>
      </c>
      <c r="AA11" s="107"/>
      <c r="AB11" s="107"/>
      <c r="AC11" s="107"/>
      <c r="AD11" s="107"/>
      <c r="AE11" s="107"/>
      <c r="AF11" s="108"/>
      <c r="AG11" s="106">
        <f>AG10</f>
        <v>42569</v>
      </c>
      <c r="AH11" s="107"/>
      <c r="AI11" s="107"/>
      <c r="AJ11" s="107"/>
      <c r="AK11" s="107"/>
      <c r="AL11" s="107"/>
      <c r="AM11" s="108"/>
      <c r="AN11" s="106">
        <f>AN10</f>
        <v>42576</v>
      </c>
      <c r="AO11" s="107"/>
      <c r="AP11" s="107"/>
      <c r="AQ11" s="107"/>
      <c r="AR11" s="107"/>
      <c r="AS11" s="107"/>
      <c r="AT11" s="108"/>
      <c r="AU11" s="106">
        <f>AU10</f>
        <v>42583</v>
      </c>
      <c r="AV11" s="107"/>
      <c r="AW11" s="107"/>
      <c r="AX11" s="107"/>
      <c r="AY11" s="107"/>
      <c r="AZ11" s="107"/>
      <c r="BA11" s="108"/>
      <c r="BB11" s="106">
        <f>BB10</f>
        <v>42590</v>
      </c>
      <c r="BC11" s="107"/>
      <c r="BD11" s="107"/>
      <c r="BE11" s="107"/>
      <c r="BF11" s="107"/>
      <c r="BG11" s="107"/>
      <c r="BH11" s="108"/>
      <c r="BI11" s="106">
        <f>BI10</f>
        <v>42597</v>
      </c>
      <c r="BJ11" s="107"/>
      <c r="BK11" s="107"/>
      <c r="BL11" s="107"/>
      <c r="BM11" s="107"/>
      <c r="BN11" s="107"/>
      <c r="BO11" s="108"/>
      <c r="BP11" s="106">
        <f>BP10</f>
        <v>42604</v>
      </c>
      <c r="BQ11" s="107"/>
      <c r="BR11" s="107"/>
      <c r="BS11" s="107"/>
      <c r="BT11" s="107"/>
      <c r="BU11" s="107"/>
      <c r="BV11" s="108"/>
      <c r="BW11" s="106">
        <f>BW10</f>
        <v>42611</v>
      </c>
      <c r="BX11" s="107"/>
      <c r="BY11" s="107"/>
      <c r="BZ11" s="107"/>
      <c r="CA11" s="107"/>
      <c r="CB11" s="107"/>
      <c r="CC11" s="108"/>
      <c r="CD11" s="106">
        <f>CD10</f>
        <v>42618</v>
      </c>
      <c r="CE11" s="107"/>
      <c r="CF11" s="107"/>
      <c r="CG11" s="107"/>
      <c r="CH11" s="107"/>
      <c r="CI11" s="107"/>
      <c r="CJ11" s="108"/>
      <c r="CK11" s="106">
        <f>CK10</f>
        <v>42625</v>
      </c>
      <c r="CL11" s="107"/>
      <c r="CM11" s="107"/>
      <c r="CN11" s="107"/>
      <c r="CO11" s="107"/>
      <c r="CP11" s="107"/>
      <c r="CQ11" s="108"/>
      <c r="CR11" s="106">
        <f>CR10</f>
        <v>42632</v>
      </c>
      <c r="CS11" s="107"/>
      <c r="CT11" s="107"/>
      <c r="CU11" s="107"/>
      <c r="CV11" s="107"/>
      <c r="CW11" s="107"/>
      <c r="CX11" s="108"/>
      <c r="CY11" s="106">
        <f>CY10</f>
        <v>42639</v>
      </c>
      <c r="CZ11" s="107"/>
      <c r="DA11" s="107"/>
      <c r="DB11" s="107"/>
      <c r="DC11" s="107"/>
      <c r="DD11" s="107"/>
      <c r="DE11" s="108"/>
      <c r="DF11" s="106">
        <f>DF10</f>
        <v>42646</v>
      </c>
      <c r="DG11" s="107"/>
      <c r="DH11" s="107"/>
      <c r="DI11" s="107"/>
      <c r="DJ11" s="107"/>
      <c r="DK11" s="107"/>
      <c r="DL11" s="108"/>
      <c r="DM11" s="106">
        <f>DM10</f>
        <v>42653</v>
      </c>
      <c r="DN11" s="107"/>
      <c r="DO11" s="107"/>
      <c r="DP11" s="107"/>
      <c r="DQ11" s="107"/>
      <c r="DR11" s="107"/>
      <c r="DS11" s="108"/>
      <c r="DT11" s="106">
        <f>DT10</f>
        <v>42660</v>
      </c>
      <c r="DU11" s="107"/>
      <c r="DV11" s="107"/>
      <c r="DW11" s="107"/>
      <c r="DX11" s="107"/>
      <c r="DY11" s="107"/>
      <c r="DZ11" s="108"/>
      <c r="EA11" s="106">
        <f>EA10</f>
        <v>42667</v>
      </c>
      <c r="EB11" s="107"/>
      <c r="EC11" s="107"/>
      <c r="ED11" s="107"/>
      <c r="EE11" s="107"/>
      <c r="EF11" s="107"/>
      <c r="EG11" s="108"/>
      <c r="EH11" s="106">
        <f>EH10</f>
        <v>42674</v>
      </c>
      <c r="EI11" s="107"/>
      <c r="EJ11" s="107"/>
      <c r="EK11" s="107"/>
      <c r="EL11" s="107"/>
      <c r="EM11" s="107"/>
      <c r="EN11" s="108"/>
      <c r="EO11" s="106">
        <f>EO10</f>
        <v>42681</v>
      </c>
      <c r="EP11" s="107"/>
      <c r="EQ11" s="107"/>
      <c r="ER11" s="107"/>
      <c r="ES11" s="107"/>
      <c r="ET11" s="107"/>
      <c r="EU11" s="108"/>
      <c r="EV11" s="106">
        <f>EV10</f>
        <v>42688</v>
      </c>
      <c r="EW11" s="107"/>
      <c r="EX11" s="107"/>
      <c r="EY11" s="107"/>
      <c r="EZ11" s="107"/>
      <c r="FA11" s="107"/>
      <c r="FB11" s="108"/>
      <c r="FC11" s="106">
        <f>FC10</f>
        <v>42695</v>
      </c>
      <c r="FD11" s="107"/>
      <c r="FE11" s="107"/>
      <c r="FF11" s="107"/>
      <c r="FG11" s="107"/>
      <c r="FH11" s="107"/>
      <c r="FI11" s="108"/>
      <c r="FJ11" s="106">
        <f>FJ10</f>
        <v>42702</v>
      </c>
      <c r="FK11" s="107"/>
      <c r="FL11" s="107"/>
      <c r="FM11" s="107"/>
      <c r="FN11" s="107"/>
      <c r="FO11" s="107"/>
      <c r="FP11" s="108"/>
      <c r="FQ11" s="106">
        <f>FQ10</f>
        <v>42709</v>
      </c>
      <c r="FR11" s="107"/>
      <c r="FS11" s="107"/>
      <c r="FT11" s="107"/>
      <c r="FU11" s="107"/>
      <c r="FV11" s="107"/>
      <c r="FW11" s="108"/>
      <c r="FX11" s="106">
        <f>FX10</f>
        <v>42716</v>
      </c>
      <c r="FY11" s="107"/>
      <c r="FZ11" s="107"/>
      <c r="GA11" s="107"/>
      <c r="GB11" s="107"/>
      <c r="GC11" s="107"/>
      <c r="GD11" s="108"/>
      <c r="GE11" s="106">
        <f>GE10</f>
        <v>42723</v>
      </c>
      <c r="GF11" s="107"/>
      <c r="GG11" s="107"/>
      <c r="GH11" s="107"/>
      <c r="GI11" s="107"/>
      <c r="GJ11" s="107"/>
      <c r="GK11" s="108"/>
      <c r="GL11" s="106">
        <f>GL10</f>
        <v>42730</v>
      </c>
      <c r="GM11" s="107"/>
      <c r="GN11" s="107"/>
      <c r="GO11" s="107"/>
      <c r="GP11" s="107"/>
      <c r="GQ11" s="107"/>
      <c r="GR11" s="108"/>
      <c r="GS11" s="106">
        <f>GS10</f>
        <v>42737</v>
      </c>
      <c r="GT11" s="107"/>
      <c r="GU11" s="107"/>
      <c r="GV11" s="107"/>
      <c r="GW11" s="107"/>
      <c r="GX11" s="107"/>
      <c r="GY11" s="108"/>
      <c r="GZ11" s="106">
        <f>GZ10</f>
        <v>42744</v>
      </c>
      <c r="HA11" s="107"/>
      <c r="HB11" s="107"/>
      <c r="HC11" s="107"/>
      <c r="HD11" s="107"/>
      <c r="HE11" s="107"/>
      <c r="HF11" s="108"/>
      <c r="HG11" s="106">
        <f>HG10</f>
        <v>42751</v>
      </c>
      <c r="HH11" s="107"/>
      <c r="HI11" s="107"/>
      <c r="HJ11" s="107"/>
      <c r="HK11" s="107"/>
      <c r="HL11" s="107"/>
      <c r="HM11" s="108"/>
      <c r="HN11" s="106">
        <f>HN10</f>
        <v>42758</v>
      </c>
      <c r="HO11" s="107"/>
      <c r="HP11" s="107"/>
      <c r="HQ11" s="107"/>
      <c r="HR11" s="107"/>
      <c r="HS11" s="107"/>
      <c r="HT11" s="108"/>
      <c r="HU11" s="106">
        <f>HU10</f>
        <v>42765</v>
      </c>
      <c r="HV11" s="107"/>
      <c r="HW11" s="107"/>
      <c r="HX11" s="107"/>
      <c r="HY11" s="107"/>
      <c r="HZ11" s="107"/>
      <c r="IA11" s="108"/>
      <c r="IB11" s="106">
        <f>IB10</f>
        <v>42772</v>
      </c>
      <c r="IC11" s="107"/>
      <c r="ID11" s="107"/>
      <c r="IE11" s="107"/>
      <c r="IF11" s="107"/>
      <c r="IG11" s="107"/>
      <c r="IH11" s="108"/>
      <c r="II11" s="106">
        <f>II10</f>
        <v>42779</v>
      </c>
      <c r="IJ11" s="107"/>
      <c r="IK11" s="107"/>
      <c r="IL11" s="107"/>
      <c r="IM11" s="107"/>
      <c r="IN11" s="107"/>
      <c r="IO11" s="108"/>
      <c r="IP11" s="96"/>
    </row>
    <row r="12" spans="1:256" s="52" customFormat="1" ht="25.5" x14ac:dyDescent="0.25">
      <c r="A12" s="47">
        <f ca="1">IF(ISERROR(VALUE(SUBSTITUTE(OFFSET(A12,-1,0,1,1),".",""))),1,IF(ISERROR(FIND("`",SUBSTITUTE(OFFSET(A12,-1,0,1,1),".","`",1))),VALUE(OFFSET(A12,-1,0,1,1))+1,VALUE(LEFT(OFFSET(A12,-1,0,1,1),FIND("`",SUBSTITUTE(OFFSET(A12,-1,0,1,1),".","`",1))-1))+1))</f>
        <v>1</v>
      </c>
      <c r="B12" s="35" t="s">
        <v>86</v>
      </c>
      <c r="C12" s="87" t="s">
        <v>118</v>
      </c>
      <c r="D12" s="61">
        <f>MIN(D13:D18)</f>
        <v>42282</v>
      </c>
      <c r="E12" s="62">
        <f>D12+F12-1</f>
        <v>42369</v>
      </c>
      <c r="F12" s="36">
        <f>MAX(E13:E18)-D12+1</f>
        <v>88</v>
      </c>
      <c r="G12" s="37">
        <f>SUMPRODUCT(F13:F18,G13:G18)/SUM(F13:F18)</f>
        <v>0</v>
      </c>
      <c r="H12" s="48">
        <f t="shared" ref="H12:H44" si="4">NETWORKDAYS(D12,E12)</f>
        <v>64</v>
      </c>
      <c r="I12" s="49">
        <f t="shared" ref="I12:I44" si="5">ROUNDDOWN(G12*F12,0)</f>
        <v>0</v>
      </c>
      <c r="J12" s="48">
        <f t="shared" ref="J12:J44" si="6">F12-I12</f>
        <v>88</v>
      </c>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94" t="s">
        <v>111</v>
      </c>
      <c r="IQ12" s="51"/>
      <c r="IR12" s="51"/>
      <c r="IS12" s="51"/>
      <c r="IT12" s="51"/>
      <c r="IU12" s="51"/>
      <c r="IV12" s="51"/>
    </row>
    <row r="13" spans="1:256" s="57" customFormat="1" x14ac:dyDescent="0.25">
      <c r="A13" s="53" t="str">
        <f ca="1">IF(ISERROR(VALUE(SUBSTITUTE(OFFSET(A13,-1,0,1,1),".",""))),"0.1",IF(ISERROR(FIND("`",SUBSTITUTE(OFFSET(A13,-1,0,1,1),".","`",1))),OFFSET(A13,-1,0,1,1)&amp;".1",LEFT(OFFSET(A13,-1,0,1,1),FIND("`",SUBSTITUTE(OFFSET(A13,-1,0,1,1),".","`",1)))&amp;IF(ISERROR(FIND("`",SUBSTITUTE(OFFSET(A13,-1,0,1,1),".","`",2))),VALUE(RIGHT(OFFSET(A13,-1,0,1,1),LEN(OFFSET(A13,-1,0,1,1))-FIND("`",SUBSTITUTE(OFFSET(A13,-1,0,1,1),".","`",1))))+1,VALUE(MID(OFFSET(A13,-1,0,1,1),FIND("`",SUBSTITUTE(OFFSET(A13,-1,0,1,1),".","`",1))+1,(FIND("`",SUBSTITUTE(OFFSET(A13,-1,0,1,1),".","`",2))-FIND("`",SUBSTITUTE(OFFSET(A13,-1,0,1,1),".","`",1))-1)))+1)))</f>
        <v>1.1</v>
      </c>
      <c r="B13" s="18" t="s">
        <v>87</v>
      </c>
      <c r="C13" s="18" t="s">
        <v>117</v>
      </c>
      <c r="D13" s="63">
        <v>42282</v>
      </c>
      <c r="E13" s="64">
        <f t="shared" ref="E13:E44" si="7">D13+F13-1</f>
        <v>42313</v>
      </c>
      <c r="F13" s="20">
        <v>32</v>
      </c>
      <c r="G13" s="21">
        <v>0</v>
      </c>
      <c r="H13" s="54">
        <f t="shared" si="4"/>
        <v>24</v>
      </c>
      <c r="I13" s="55">
        <f t="shared" si="5"/>
        <v>0</v>
      </c>
      <c r="J13" s="54">
        <f t="shared" si="6"/>
        <v>32</v>
      </c>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102" t="s">
        <v>130</v>
      </c>
      <c r="IQ13" s="51"/>
      <c r="IR13" s="51"/>
      <c r="IS13" s="51"/>
      <c r="IT13" s="51"/>
      <c r="IU13" s="51"/>
      <c r="IV13" s="51"/>
    </row>
    <row r="14" spans="1:256" s="57" customFormat="1" ht="22.5" x14ac:dyDescent="0.25">
      <c r="A14" s="53" t="str">
        <f ca="1">IF(ISERROR(VALUE(SUBSTITUTE(OFFSET(A14,-1,0,1,1),".",""))),"0.1",IF(ISERROR(FIND("`",SUBSTITUTE(OFFSET(A14,-1,0,1,1),".","`",1))),OFFSET(A14,-1,0,1,1)&amp;".1",LEFT(OFFSET(A14,-1,0,1,1),FIND("`",SUBSTITUTE(OFFSET(A14,-1,0,1,1),".","`",1)))&amp;IF(ISERROR(FIND("`",SUBSTITUTE(OFFSET(A14,-1,0,1,1),".","`",2))),VALUE(RIGHT(OFFSET(A14,-1,0,1,1),LEN(OFFSET(A14,-1,0,1,1))-FIND("`",SUBSTITUTE(OFFSET(A14,-1,0,1,1),".","`",1))))+1,VALUE(MID(OFFSET(A14,-1,0,1,1),FIND("`",SUBSTITUTE(OFFSET(A14,-1,0,1,1),".","`",1))+1,(FIND("`",SUBSTITUTE(OFFSET(A14,-1,0,1,1),".","`",2))-FIND("`",SUBSTITUTE(OFFSET(A14,-1,0,1,1),".","`",1))-1)))+1)))</f>
        <v>1.2</v>
      </c>
      <c r="B14" s="18" t="s">
        <v>88</v>
      </c>
      <c r="C14" s="18" t="s">
        <v>120</v>
      </c>
      <c r="D14" s="63">
        <v>42313</v>
      </c>
      <c r="E14" s="64">
        <f t="shared" si="7"/>
        <v>42369</v>
      </c>
      <c r="F14" s="20">
        <v>57</v>
      </c>
      <c r="G14" s="21">
        <v>0</v>
      </c>
      <c r="H14" s="54">
        <f t="shared" si="4"/>
        <v>41</v>
      </c>
      <c r="I14" s="55">
        <f t="shared" si="5"/>
        <v>0</v>
      </c>
      <c r="J14" s="54">
        <f t="shared" si="6"/>
        <v>57</v>
      </c>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102" t="s">
        <v>131</v>
      </c>
      <c r="IQ14" s="51"/>
      <c r="IR14" s="51"/>
      <c r="IS14" s="51"/>
      <c r="IT14" s="51"/>
      <c r="IU14" s="51"/>
      <c r="IV14" s="51"/>
    </row>
    <row r="15" spans="1:256" s="57" customFormat="1" x14ac:dyDescent="0.25">
      <c r="A15" s="53" t="str">
        <f ca="1">IF(ISERROR(VALUE(SUBSTITUTE(OFFSET(A15,-1,0,1,1),".",""))),"0.0.1",IF(ISERROR(FIND("`",SUBSTITUTE(OFFSET(A15,-1,0,1,1),".","`",2))),OFFSET(A15,-1,0,1,1)&amp;".1",LEFT(OFFSET(A15,-1,0,1,1),FIND("`",SUBSTITUTE(OFFSET(A15,-1,0,1,1),".","`",2)))&amp;IF(ISERROR(FIND("`",SUBSTITUTE(OFFSET(A15,-1,0,1,1),".","`",3))),VALUE(RIGHT(OFFSET(A15,-1,0,1,1),LEN(OFFSET(A15,-1,0,1,1))-FIND("`",SUBSTITUTE(OFFSET(A15,-1,0,1,1),".","`",2))))+1,VALUE(MID(OFFSET(A15,-1,0,1,1),FIND("`",SUBSTITUTE(OFFSET(A15,-1,0,1,1),".","`",2))+1,(FIND("`",SUBSTITUTE(OFFSET(A15,-1,0,1,1),".","`",3))-FIND("`",SUBSTITUTE(OFFSET(A15,-1,0,1,1),".","`",2))-1)))+1)))</f>
        <v>1.2.1</v>
      </c>
      <c r="B15" s="88" t="s">
        <v>89</v>
      </c>
      <c r="C15" s="18" t="s">
        <v>119</v>
      </c>
      <c r="D15" s="63">
        <v>42313</v>
      </c>
      <c r="E15" s="64">
        <f t="shared" si="7"/>
        <v>42342</v>
      </c>
      <c r="F15" s="20">
        <v>30</v>
      </c>
      <c r="G15" s="21">
        <v>0</v>
      </c>
      <c r="H15" s="54">
        <f t="shared" si="4"/>
        <v>22</v>
      </c>
      <c r="I15" s="55">
        <f>ROUNDDOWN(G15*F15,0)</f>
        <v>0</v>
      </c>
      <c r="J15" s="54">
        <f>F15-I15</f>
        <v>30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102" t="s">
        <v>132</v>
      </c>
      <c r="IQ15" s="51"/>
      <c r="IR15" s="51"/>
      <c r="IS15" s="51"/>
      <c r="IT15" s="51"/>
      <c r="IU15" s="51"/>
      <c r="IV15" s="51"/>
    </row>
    <row r="16" spans="1:256" s="57" customFormat="1" x14ac:dyDescent="0.25">
      <c r="A16" s="53" t="str">
        <f ca="1">IF(ISERROR(VALUE(SUBSTITUTE(OFFSET(A16,-1,0,1,1),".",""))),"0.0.1",IF(ISERROR(FIND("`",SUBSTITUTE(OFFSET(A16,-1,0,1,1),".","`",2))),OFFSET(A16,-1,0,1,1)&amp;".1",LEFT(OFFSET(A16,-1,0,1,1),FIND("`",SUBSTITUTE(OFFSET(A16,-1,0,1,1),".","`",2)))&amp;IF(ISERROR(FIND("`",SUBSTITUTE(OFFSET(A16,-1,0,1,1),".","`",3))),VALUE(RIGHT(OFFSET(A16,-1,0,1,1),LEN(OFFSET(A16,-1,0,1,1))-FIND("`",SUBSTITUTE(OFFSET(A16,-1,0,1,1),".","`",2))))+1,VALUE(MID(OFFSET(A16,-1,0,1,1),FIND("`",SUBSTITUTE(OFFSET(A16,-1,0,1,1),".","`",2))+1,(FIND("`",SUBSTITUTE(OFFSET(A16,-1,0,1,1),".","`",3))-FIND("`",SUBSTITUTE(OFFSET(A16,-1,0,1,1),".","`",2))-1)))+1)))</f>
        <v>1.2.2</v>
      </c>
      <c r="B16" s="88" t="s">
        <v>90</v>
      </c>
      <c r="C16" s="18" t="s">
        <v>118</v>
      </c>
      <c r="D16" s="63">
        <v>42313</v>
      </c>
      <c r="E16" s="64">
        <f t="shared" si="7"/>
        <v>42369</v>
      </c>
      <c r="F16" s="20">
        <v>57</v>
      </c>
      <c r="G16" s="21">
        <v>0</v>
      </c>
      <c r="H16" s="54">
        <f t="shared" si="4"/>
        <v>41</v>
      </c>
      <c r="I16" s="55">
        <f>ROUNDDOWN(G16*F16,0)</f>
        <v>0</v>
      </c>
      <c r="J16" s="54">
        <f>F16-I16</f>
        <v>57</v>
      </c>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102" t="s">
        <v>133</v>
      </c>
      <c r="IQ16" s="51"/>
      <c r="IR16" s="51"/>
      <c r="IS16" s="51"/>
      <c r="IT16" s="51"/>
      <c r="IU16" s="51"/>
      <c r="IV16" s="51"/>
    </row>
    <row r="17" spans="1:256" s="57" customFormat="1" ht="25.5" x14ac:dyDescent="0.25">
      <c r="A17" s="53" t="str">
        <f t="shared" ref="A17:A23" ca="1" si="8">IF(ISERROR(VALUE(SUBSTITUTE(OFFSET(A17,-1,0,1,1),".",""))),"0.1",IF(ISERROR(FIND("`",SUBSTITUTE(OFFSET(A17,-1,0,1,1),".","`",1))),OFFSET(A17,-1,0,1,1)&amp;".1",LEFT(OFFSET(A17,-1,0,1,1),FIND("`",SUBSTITUTE(OFFSET(A17,-1,0,1,1),".","`",1)))&amp;IF(ISERROR(FIND("`",SUBSTITUTE(OFFSET(A17,-1,0,1,1),".","`",2))),VALUE(RIGHT(OFFSET(A17,-1,0,1,1),LEN(OFFSET(A17,-1,0,1,1))-FIND("`",SUBSTITUTE(OFFSET(A17,-1,0,1,1),".","`",1))))+1,VALUE(MID(OFFSET(A17,-1,0,1,1),FIND("`",SUBSTITUTE(OFFSET(A17,-1,0,1,1),".","`",1))+1,(FIND("`",SUBSTITUTE(OFFSET(A17,-1,0,1,1),".","`",2))-FIND("`",SUBSTITUTE(OFFSET(A17,-1,0,1,1),".","`",1))-1)))+1)))</f>
        <v>1.3</v>
      </c>
      <c r="B17" s="18" t="s">
        <v>91</v>
      </c>
      <c r="C17" s="18" t="s">
        <v>117</v>
      </c>
      <c r="D17" s="63">
        <v>42282</v>
      </c>
      <c r="E17" s="64">
        <f t="shared" si="7"/>
        <v>42369</v>
      </c>
      <c r="F17" s="20">
        <v>88</v>
      </c>
      <c r="G17" s="21">
        <v>0</v>
      </c>
      <c r="H17" s="54">
        <f t="shared" si="4"/>
        <v>64</v>
      </c>
      <c r="I17" s="55">
        <f t="shared" si="5"/>
        <v>0</v>
      </c>
      <c r="J17" s="54">
        <f t="shared" si="6"/>
        <v>88</v>
      </c>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102" t="s">
        <v>134</v>
      </c>
      <c r="IQ17" s="51"/>
      <c r="IR17" s="51"/>
      <c r="IS17" s="51"/>
      <c r="IT17" s="51"/>
      <c r="IU17" s="51"/>
      <c r="IV17" s="51"/>
    </row>
    <row r="18" spans="1:256" s="57" customFormat="1" ht="25.5" x14ac:dyDescent="0.25">
      <c r="A18" s="53" t="str">
        <f t="shared" ca="1" si="8"/>
        <v>1.4</v>
      </c>
      <c r="B18" s="18" t="s">
        <v>93</v>
      </c>
      <c r="C18" s="18" t="s">
        <v>118</v>
      </c>
      <c r="D18" s="63">
        <v>42309</v>
      </c>
      <c r="E18" s="64">
        <f t="shared" si="7"/>
        <v>42369</v>
      </c>
      <c r="F18" s="20">
        <v>61</v>
      </c>
      <c r="G18" s="21">
        <v>0</v>
      </c>
      <c r="H18" s="54">
        <f t="shared" si="4"/>
        <v>44</v>
      </c>
      <c r="I18" s="55">
        <f t="shared" si="5"/>
        <v>0</v>
      </c>
      <c r="J18" s="54">
        <f t="shared" si="6"/>
        <v>61</v>
      </c>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102" t="s">
        <v>135</v>
      </c>
      <c r="IQ18" s="51"/>
      <c r="IR18" s="51"/>
      <c r="IS18" s="51"/>
      <c r="IT18" s="51"/>
      <c r="IU18" s="51"/>
      <c r="IV18" s="51"/>
    </row>
    <row r="19" spans="1:256" s="57" customFormat="1" ht="25.5" x14ac:dyDescent="0.25">
      <c r="A19" s="53" t="str">
        <f t="shared" ca="1" si="8"/>
        <v>1.5</v>
      </c>
      <c r="B19" s="18" t="s">
        <v>92</v>
      </c>
      <c r="C19" s="18" t="s">
        <v>117</v>
      </c>
      <c r="D19" s="63">
        <v>42310</v>
      </c>
      <c r="E19" s="64">
        <f>D19+F19-1</f>
        <v>42369</v>
      </c>
      <c r="F19" s="20">
        <v>60</v>
      </c>
      <c r="G19" s="21">
        <v>0</v>
      </c>
      <c r="H19" s="54">
        <f>NETWORKDAYS(D19,E19)</f>
        <v>44</v>
      </c>
      <c r="I19" s="55">
        <f>ROUNDDOWN(G19*F19,0)</f>
        <v>0</v>
      </c>
      <c r="J19" s="54">
        <f>F19-I19</f>
        <v>60</v>
      </c>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102" t="s">
        <v>136</v>
      </c>
      <c r="IQ19" s="51"/>
      <c r="IR19" s="51"/>
      <c r="IS19" s="51"/>
      <c r="IT19" s="51"/>
      <c r="IU19" s="51"/>
      <c r="IV19" s="51"/>
    </row>
    <row r="20" spans="1:256" s="57" customFormat="1" ht="25.5" x14ac:dyDescent="0.25">
      <c r="A20" s="53" t="str">
        <f t="shared" ca="1" si="8"/>
        <v>1.6</v>
      </c>
      <c r="B20" s="18" t="s">
        <v>94</v>
      </c>
      <c r="C20" s="18" t="s">
        <v>120</v>
      </c>
      <c r="D20" s="63">
        <v>42313</v>
      </c>
      <c r="E20" s="64">
        <f>D20+F20-1</f>
        <v>42369</v>
      </c>
      <c r="F20" s="20">
        <v>57</v>
      </c>
      <c r="G20" s="21">
        <v>0</v>
      </c>
      <c r="H20" s="54">
        <f>NETWORKDAYS(D20,E20)</f>
        <v>41</v>
      </c>
      <c r="I20" s="55">
        <f>ROUNDDOWN(G20*F20,0)</f>
        <v>0</v>
      </c>
      <c r="J20" s="54">
        <f>F20-I20</f>
        <v>57</v>
      </c>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102" t="s">
        <v>137</v>
      </c>
      <c r="IQ20" s="51"/>
      <c r="IR20" s="51"/>
      <c r="IS20" s="51"/>
      <c r="IT20" s="51"/>
      <c r="IU20" s="51"/>
      <c r="IV20" s="51"/>
    </row>
    <row r="21" spans="1:256" s="57" customFormat="1" ht="22.5" x14ac:dyDescent="0.25">
      <c r="A21" s="53" t="str">
        <f t="shared" ca="1" si="8"/>
        <v>1.7</v>
      </c>
      <c r="B21" s="89" t="s">
        <v>157</v>
      </c>
      <c r="C21" s="18" t="s">
        <v>122</v>
      </c>
      <c r="D21" s="63">
        <v>42338</v>
      </c>
      <c r="E21" s="64">
        <f>D21+F21-1</f>
        <v>42338</v>
      </c>
      <c r="F21" s="20">
        <v>1</v>
      </c>
      <c r="G21" s="21">
        <v>0</v>
      </c>
      <c r="H21" s="54">
        <f>NETWORKDAYS(D21,E21)</f>
        <v>1</v>
      </c>
      <c r="I21" s="55">
        <f>ROUNDDOWN(G21*F21,0)</f>
        <v>0</v>
      </c>
      <c r="J21" s="54">
        <f>F21-I21</f>
        <v>1</v>
      </c>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102" t="s">
        <v>138</v>
      </c>
      <c r="IQ21" s="51"/>
      <c r="IR21" s="51"/>
      <c r="IS21" s="51"/>
      <c r="IT21" s="51"/>
      <c r="IU21" s="51"/>
      <c r="IV21" s="51"/>
    </row>
    <row r="22" spans="1:256" s="57" customFormat="1" ht="38.25" x14ac:dyDescent="0.25">
      <c r="A22" s="53" t="str">
        <f t="shared" ca="1" si="8"/>
        <v>1.8</v>
      </c>
      <c r="B22" s="89" t="s">
        <v>121</v>
      </c>
      <c r="C22" s="18" t="s">
        <v>122</v>
      </c>
      <c r="D22" s="63">
        <v>42352</v>
      </c>
      <c r="E22" s="64">
        <f>D22+F22-1</f>
        <v>42354</v>
      </c>
      <c r="F22" s="20">
        <v>3</v>
      </c>
      <c r="G22" s="21">
        <v>0</v>
      </c>
      <c r="H22" s="54">
        <f>NETWORKDAYS(D22,E22)</f>
        <v>3</v>
      </c>
      <c r="I22" s="55">
        <f>ROUNDDOWN(G22*F22,0)</f>
        <v>0</v>
      </c>
      <c r="J22" s="54">
        <f>F22-I22</f>
        <v>3</v>
      </c>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102" t="s">
        <v>139</v>
      </c>
      <c r="IQ22" s="51"/>
      <c r="IR22" s="51"/>
      <c r="IS22" s="51"/>
      <c r="IT22" s="51"/>
      <c r="IU22" s="51"/>
      <c r="IV22" s="51"/>
    </row>
    <row r="23" spans="1:256" s="57" customFormat="1" x14ac:dyDescent="0.25">
      <c r="A23" s="93" t="str">
        <f t="shared" ca="1" si="8"/>
        <v>1.9</v>
      </c>
      <c r="B23" s="18"/>
      <c r="C23" s="18"/>
      <c r="D23" s="63"/>
      <c r="E23" s="64"/>
      <c r="F23" s="20"/>
      <c r="G23" s="21"/>
      <c r="H23" s="54"/>
      <c r="I23" s="55"/>
      <c r="J23" s="54"/>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98"/>
      <c r="IQ23" s="51"/>
      <c r="IR23" s="51"/>
      <c r="IS23" s="51"/>
      <c r="IT23" s="51"/>
      <c r="IU23" s="51"/>
      <c r="IV23" s="51"/>
    </row>
    <row r="24" spans="1:256" s="52" customFormat="1" x14ac:dyDescent="0.25">
      <c r="A24" s="58">
        <f ca="1">IF(ISERROR(VALUE(SUBSTITUTE(OFFSET(A24,-1,0,1,1),".",""))),1,IF(ISERROR(FIND("`",SUBSTITUTE(OFFSET(A24,-1,0,1,1),".","`",1))),VALUE(OFFSET(A24,-1,0,1,1))+1,VALUE(LEFT(OFFSET(A24,-1,0,1,1),FIND("`",SUBSTITUTE(OFFSET(A24,-1,0,1,1),".","`",1))-1))+1))</f>
        <v>2</v>
      </c>
      <c r="B24" s="14" t="s">
        <v>95</v>
      </c>
      <c r="C24" s="15" t="s">
        <v>117</v>
      </c>
      <c r="D24" s="61">
        <f>MIN(D25:D28)</f>
        <v>42370</v>
      </c>
      <c r="E24" s="62">
        <f t="shared" si="7"/>
        <v>42566</v>
      </c>
      <c r="F24" s="16">
        <f>MAX(E25:E38)-D24+1</f>
        <v>197</v>
      </c>
      <c r="G24" s="17">
        <f>SUMPRODUCT(F25:F28,G25:G28)/SUM(F25:F28)</f>
        <v>0</v>
      </c>
      <c r="H24" s="59">
        <f t="shared" si="4"/>
        <v>141</v>
      </c>
      <c r="I24" s="60">
        <f t="shared" si="5"/>
        <v>0</v>
      </c>
      <c r="J24" s="59">
        <f t="shared" si="6"/>
        <v>197</v>
      </c>
      <c r="IP24" s="98"/>
      <c r="IQ24" s="51"/>
      <c r="IR24" s="51"/>
      <c r="IS24" s="51"/>
      <c r="IT24" s="51"/>
      <c r="IU24" s="51"/>
      <c r="IV24" s="51"/>
    </row>
    <row r="25" spans="1:256" s="57" customFormat="1" ht="22.5" x14ac:dyDescent="0.25">
      <c r="A25" s="53" t="str">
        <f ca="1">IF(ISERROR(VALUE(SUBSTITUTE(OFFSET(A25,-1,0,1,1),".",""))),"0.1",IF(ISERROR(FIND("`",SUBSTITUTE(OFFSET(A25,-1,0,1,1),".","`",1))),OFFSET(A25,-1,0,1,1)&amp;".1",LEFT(OFFSET(A25,-1,0,1,1),FIND("`",SUBSTITUTE(OFFSET(A25,-1,0,1,1),".","`",1)))&amp;IF(ISERROR(FIND("`",SUBSTITUTE(OFFSET(A25,-1,0,1,1),".","`",2))),VALUE(RIGHT(OFFSET(A25,-1,0,1,1),LEN(OFFSET(A25,-1,0,1,1))-FIND("`",SUBSTITUTE(OFFSET(A25,-1,0,1,1),".","`",1))))+1,VALUE(MID(OFFSET(A25,-1,0,1,1),FIND("`",SUBSTITUTE(OFFSET(A25,-1,0,1,1),".","`",1))+1,(FIND("`",SUBSTITUTE(OFFSET(A25,-1,0,1,1),".","`",2))-FIND("`",SUBSTITUTE(OFFSET(A25,-1,0,1,1),".","`",1))-1)))+1)))</f>
        <v>2.1</v>
      </c>
      <c r="B25" s="18" t="s">
        <v>96</v>
      </c>
      <c r="C25" s="19" t="s">
        <v>120</v>
      </c>
      <c r="D25" s="63">
        <v>42370</v>
      </c>
      <c r="E25" s="64">
        <f t="shared" si="7"/>
        <v>42373</v>
      </c>
      <c r="F25" s="20">
        <v>4</v>
      </c>
      <c r="G25" s="21">
        <v>0</v>
      </c>
      <c r="H25" s="54">
        <f t="shared" si="4"/>
        <v>2</v>
      </c>
      <c r="I25" s="55">
        <f t="shared" si="5"/>
        <v>0</v>
      </c>
      <c r="J25" s="54">
        <f t="shared" si="6"/>
        <v>4</v>
      </c>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102" t="s">
        <v>140</v>
      </c>
      <c r="IQ25" s="51"/>
      <c r="IR25" s="51"/>
      <c r="IS25" s="51"/>
      <c r="IT25" s="51"/>
      <c r="IU25" s="51"/>
      <c r="IV25" s="51"/>
    </row>
    <row r="26" spans="1:256" s="57" customFormat="1" x14ac:dyDescent="0.25">
      <c r="A26" s="53" t="str">
        <f ca="1">IF(ISERROR(VALUE(SUBSTITUTE(OFFSET(A26,-1,0,1,1),".",""))),"0.1",IF(ISERROR(FIND("`",SUBSTITUTE(OFFSET(A26,-1,0,1,1),".","`",1))),OFFSET(A26,-1,0,1,1)&amp;".1",LEFT(OFFSET(A26,-1,0,1,1),FIND("`",SUBSTITUTE(OFFSET(A26,-1,0,1,1),".","`",1)))&amp;IF(ISERROR(FIND("`",SUBSTITUTE(OFFSET(A26,-1,0,1,1),".","`",2))),VALUE(RIGHT(OFFSET(A26,-1,0,1,1),LEN(OFFSET(A26,-1,0,1,1))-FIND("`",SUBSTITUTE(OFFSET(A26,-1,0,1,1),".","`",1))))+1,VALUE(MID(OFFSET(A26,-1,0,1,1),FIND("`",SUBSTITUTE(OFFSET(A26,-1,0,1,1),".","`",1))+1,(FIND("`",SUBSTITUTE(OFFSET(A26,-1,0,1,1),".","`",2))-FIND("`",SUBSTITUTE(OFFSET(A26,-1,0,1,1),".","`",1))-1)))+1)))</f>
        <v>2.2</v>
      </c>
      <c r="B26" s="18" t="s">
        <v>97</v>
      </c>
      <c r="C26" s="19" t="s">
        <v>118</v>
      </c>
      <c r="D26" s="63">
        <v>42373</v>
      </c>
      <c r="E26" s="64">
        <f t="shared" si="7"/>
        <v>42373</v>
      </c>
      <c r="F26" s="20">
        <v>1</v>
      </c>
      <c r="G26" s="21">
        <v>0</v>
      </c>
      <c r="H26" s="54">
        <f t="shared" si="4"/>
        <v>1</v>
      </c>
      <c r="I26" s="55">
        <f t="shared" si="5"/>
        <v>0</v>
      </c>
      <c r="J26" s="54">
        <f t="shared" si="6"/>
        <v>1</v>
      </c>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102" t="s">
        <v>141</v>
      </c>
      <c r="IQ26" s="51"/>
      <c r="IR26" s="51"/>
      <c r="IS26" s="51"/>
      <c r="IT26" s="51"/>
      <c r="IU26" s="51"/>
      <c r="IV26" s="51"/>
    </row>
    <row r="27" spans="1:256" s="57" customFormat="1" ht="25.5" x14ac:dyDescent="0.25">
      <c r="A27" s="53" t="str">
        <f ca="1">IF(ISERROR(VALUE(SUBSTITUTE(OFFSET(A27,-1,0,1,1),".",""))),"0.1",IF(ISERROR(FIND("`",SUBSTITUTE(OFFSET(A27,-1,0,1,1),".","`",1))),OFFSET(A27,-1,0,1,1)&amp;".1",LEFT(OFFSET(A27,-1,0,1,1),FIND("`",SUBSTITUTE(OFFSET(A27,-1,0,1,1),".","`",1)))&amp;IF(ISERROR(FIND("`",SUBSTITUTE(OFFSET(A27,-1,0,1,1),".","`",2))),VALUE(RIGHT(OFFSET(A27,-1,0,1,1),LEN(OFFSET(A27,-1,0,1,1))-FIND("`",SUBSTITUTE(OFFSET(A27,-1,0,1,1),".","`",1))))+1,VALUE(MID(OFFSET(A27,-1,0,1,1),FIND("`",SUBSTITUTE(OFFSET(A27,-1,0,1,1),".","`",1))+1,(FIND("`",SUBSTITUTE(OFFSET(A27,-1,0,1,1),".","`",2))-FIND("`",SUBSTITUTE(OFFSET(A27,-1,0,1,1),".","`",1))-1)))+1)))</f>
        <v>2.3</v>
      </c>
      <c r="B27" s="18" t="s">
        <v>98</v>
      </c>
      <c r="C27" s="19" t="s">
        <v>119</v>
      </c>
      <c r="D27" s="63">
        <v>42373</v>
      </c>
      <c r="E27" s="64">
        <f t="shared" si="7"/>
        <v>42429</v>
      </c>
      <c r="F27" s="20">
        <v>57</v>
      </c>
      <c r="G27" s="21">
        <v>0</v>
      </c>
      <c r="H27" s="54">
        <f t="shared" si="4"/>
        <v>41</v>
      </c>
      <c r="I27" s="55">
        <f t="shared" si="5"/>
        <v>0</v>
      </c>
      <c r="J27" s="54">
        <f t="shared" si="6"/>
        <v>57</v>
      </c>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102" t="s">
        <v>142</v>
      </c>
      <c r="IQ27" s="51"/>
      <c r="IR27" s="51"/>
      <c r="IS27" s="51"/>
      <c r="IT27" s="51"/>
      <c r="IU27" s="51"/>
      <c r="IV27" s="51"/>
    </row>
    <row r="28" spans="1:256" s="57" customFormat="1" ht="25.5" x14ac:dyDescent="0.25">
      <c r="A28" s="53" t="str">
        <f ca="1">IF(ISERROR(VALUE(SUBSTITUTE(OFFSET(A28,-1,0,1,1),".",""))),"0.1",IF(ISERROR(FIND("`",SUBSTITUTE(OFFSET(A28,-1,0,1,1),".","`",1))),OFFSET(A28,-1,0,1,1)&amp;".1",LEFT(OFFSET(A28,-1,0,1,1),FIND("`",SUBSTITUTE(OFFSET(A28,-1,0,1,1),".","`",1)))&amp;IF(ISERROR(FIND("`",SUBSTITUTE(OFFSET(A28,-1,0,1,1),".","`",2))),VALUE(RIGHT(OFFSET(A28,-1,0,1,1),LEN(OFFSET(A28,-1,0,1,1))-FIND("`",SUBSTITUTE(OFFSET(A28,-1,0,1,1),".","`",1))))+1,VALUE(MID(OFFSET(A28,-1,0,1,1),FIND("`",SUBSTITUTE(OFFSET(A28,-1,0,1,1),".","`",1))+1,(FIND("`",SUBSTITUTE(OFFSET(A28,-1,0,1,1),".","`",2))-FIND("`",SUBSTITUTE(OFFSET(A28,-1,0,1,1),".","`",1))-1)))+1)))</f>
        <v>2.4</v>
      </c>
      <c r="B28" s="18" t="s">
        <v>99</v>
      </c>
      <c r="C28" s="19" t="s">
        <v>117</v>
      </c>
      <c r="D28" s="63">
        <v>42401</v>
      </c>
      <c r="E28" s="64">
        <f t="shared" si="7"/>
        <v>42518</v>
      </c>
      <c r="F28" s="20">
        <v>118</v>
      </c>
      <c r="G28" s="21">
        <v>0</v>
      </c>
      <c r="H28" s="54">
        <f t="shared" si="4"/>
        <v>85</v>
      </c>
      <c r="I28" s="55">
        <f t="shared" si="5"/>
        <v>0</v>
      </c>
      <c r="J28" s="54">
        <f t="shared" si="6"/>
        <v>118</v>
      </c>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102" t="s">
        <v>143</v>
      </c>
      <c r="IQ28" s="51"/>
      <c r="IR28" s="51"/>
      <c r="IS28" s="51"/>
      <c r="IT28" s="51"/>
      <c r="IU28" s="51"/>
      <c r="IV28" s="51"/>
    </row>
    <row r="29" spans="1:256" s="57" customFormat="1" ht="25.5" x14ac:dyDescent="0.25">
      <c r="A29" s="53" t="str">
        <f t="shared" ref="A29:A38" ca="1" si="9">IF(ISERROR(VALUE(SUBSTITUTE(OFFSET(A29,-1,0,1,1),".",""))),"0.1",IF(ISERROR(FIND("`",SUBSTITUTE(OFFSET(A29,-1,0,1,1),".","`",1))),OFFSET(A29,-1,0,1,1)&amp;".1",LEFT(OFFSET(A29,-1,0,1,1),FIND("`",SUBSTITUTE(OFFSET(A29,-1,0,1,1),".","`",1)))&amp;IF(ISERROR(FIND("`",SUBSTITUTE(OFFSET(A29,-1,0,1,1),".","`",2))),VALUE(RIGHT(OFFSET(A29,-1,0,1,1),LEN(OFFSET(A29,-1,0,1,1))-FIND("`",SUBSTITUTE(OFFSET(A29,-1,0,1,1),".","`",1))))+1,VALUE(MID(OFFSET(A29,-1,0,1,1),FIND("`",SUBSTITUTE(OFFSET(A29,-1,0,1,1),".","`",1))+1,(FIND("`",SUBSTITUTE(OFFSET(A29,-1,0,1,1),".","`",2))-FIND("`",SUBSTITUTE(OFFSET(A29,-1,0,1,1),".","`",1))-1)))+1)))</f>
        <v>2.5</v>
      </c>
      <c r="B29" s="18" t="s">
        <v>105</v>
      </c>
      <c r="C29" s="19" t="s">
        <v>119</v>
      </c>
      <c r="D29" s="63">
        <v>42373</v>
      </c>
      <c r="E29" s="64">
        <f>D29+F29-1</f>
        <v>42429</v>
      </c>
      <c r="F29" s="20">
        <v>57</v>
      </c>
      <c r="G29" s="21">
        <v>0</v>
      </c>
      <c r="H29" s="54">
        <f>NETWORKDAYS(D29,E29)</f>
        <v>41</v>
      </c>
      <c r="I29" s="55">
        <f>ROUNDDOWN(G29*F29,0)</f>
        <v>0</v>
      </c>
      <c r="J29" s="54">
        <f>F29-I29</f>
        <v>57</v>
      </c>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102" t="s">
        <v>144</v>
      </c>
      <c r="IQ29" s="51"/>
      <c r="IR29" s="51"/>
      <c r="IS29" s="51"/>
      <c r="IT29" s="51"/>
      <c r="IU29" s="51"/>
      <c r="IV29" s="51"/>
    </row>
    <row r="30" spans="1:256" s="57" customFormat="1" ht="25.5" x14ac:dyDescent="0.25">
      <c r="A30" s="53" t="str">
        <f t="shared" ca="1" si="9"/>
        <v>2.6</v>
      </c>
      <c r="B30" s="18" t="s">
        <v>100</v>
      </c>
      <c r="C30" s="19" t="s">
        <v>120</v>
      </c>
      <c r="D30" s="63">
        <v>42401</v>
      </c>
      <c r="E30" s="64">
        <f>D30+F30-1</f>
        <v>42518</v>
      </c>
      <c r="F30" s="20">
        <v>118</v>
      </c>
      <c r="G30" s="21">
        <v>0</v>
      </c>
      <c r="H30" s="54">
        <f>NETWORKDAYS(D30,E30)</f>
        <v>85</v>
      </c>
      <c r="I30" s="55">
        <f>ROUNDDOWN(G30*F30,0)</f>
        <v>0</v>
      </c>
      <c r="J30" s="54">
        <f>F30-I30</f>
        <v>118</v>
      </c>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102" t="s">
        <v>145</v>
      </c>
      <c r="IQ30" s="51"/>
      <c r="IR30" s="51"/>
      <c r="IS30" s="51"/>
      <c r="IT30" s="51"/>
      <c r="IU30" s="51"/>
      <c r="IV30" s="51"/>
    </row>
    <row r="31" spans="1:256" s="57" customFormat="1" x14ac:dyDescent="0.25">
      <c r="A31" s="53" t="str">
        <f t="shared" ca="1" si="9"/>
        <v>2.7</v>
      </c>
      <c r="B31" s="18" t="s">
        <v>101</v>
      </c>
      <c r="C31" s="19" t="s">
        <v>118</v>
      </c>
      <c r="D31" s="63">
        <v>42373</v>
      </c>
      <c r="E31" s="64">
        <f t="shared" ref="E31:E36" si="10">D31+F31-1</f>
        <v>42429</v>
      </c>
      <c r="F31" s="20">
        <v>57</v>
      </c>
      <c r="G31" s="21">
        <v>0</v>
      </c>
      <c r="H31" s="54">
        <f t="shared" ref="H31:H36" si="11">NETWORKDAYS(D31,E31)</f>
        <v>41</v>
      </c>
      <c r="I31" s="55">
        <f t="shared" ref="I31:I36" si="12">ROUNDDOWN(G31*F31,0)</f>
        <v>0</v>
      </c>
      <c r="J31" s="54">
        <f t="shared" ref="J31:J36" si="13">F31-I31</f>
        <v>57</v>
      </c>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102" t="s">
        <v>146</v>
      </c>
      <c r="IQ31" s="51"/>
      <c r="IR31" s="51"/>
      <c r="IS31" s="51"/>
      <c r="IT31" s="51"/>
      <c r="IU31" s="51"/>
      <c r="IV31" s="51"/>
    </row>
    <row r="32" spans="1:256" s="57" customFormat="1" ht="25.5" x14ac:dyDescent="0.25">
      <c r="A32" s="53" t="str">
        <f t="shared" ca="1" si="9"/>
        <v>2.8</v>
      </c>
      <c r="B32" s="18" t="s">
        <v>158</v>
      </c>
      <c r="C32" s="19" t="s">
        <v>117</v>
      </c>
      <c r="D32" s="63">
        <v>42491</v>
      </c>
      <c r="E32" s="64">
        <f t="shared" si="10"/>
        <v>42551</v>
      </c>
      <c r="F32" s="20">
        <v>61</v>
      </c>
      <c r="G32" s="21">
        <v>0</v>
      </c>
      <c r="H32" s="54">
        <f t="shared" si="11"/>
        <v>44</v>
      </c>
      <c r="I32" s="55">
        <f t="shared" si="12"/>
        <v>0</v>
      </c>
      <c r="J32" s="54">
        <f t="shared" si="13"/>
        <v>61</v>
      </c>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102" t="s">
        <v>147</v>
      </c>
      <c r="IQ32" s="51"/>
      <c r="IR32" s="51"/>
      <c r="IS32" s="51"/>
      <c r="IT32" s="51"/>
      <c r="IU32" s="51"/>
      <c r="IV32" s="51"/>
    </row>
    <row r="33" spans="1:256" s="57" customFormat="1" ht="25.5" x14ac:dyDescent="0.25">
      <c r="A33" s="53" t="str">
        <f t="shared" ca="1" si="9"/>
        <v>2.9</v>
      </c>
      <c r="B33" s="18" t="s">
        <v>103</v>
      </c>
      <c r="C33" s="19" t="s">
        <v>118</v>
      </c>
      <c r="D33" s="63">
        <v>42522</v>
      </c>
      <c r="E33" s="64">
        <f t="shared" si="10"/>
        <v>42566</v>
      </c>
      <c r="F33" s="20">
        <v>45</v>
      </c>
      <c r="G33" s="21">
        <v>0</v>
      </c>
      <c r="H33" s="54">
        <f t="shared" si="11"/>
        <v>33</v>
      </c>
      <c r="I33" s="55">
        <f t="shared" si="12"/>
        <v>0</v>
      </c>
      <c r="J33" s="54">
        <f t="shared" si="13"/>
        <v>45</v>
      </c>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102" t="s">
        <v>148</v>
      </c>
      <c r="IQ33" s="51"/>
      <c r="IR33" s="51"/>
      <c r="IS33" s="51"/>
      <c r="IT33" s="51"/>
      <c r="IU33" s="51"/>
      <c r="IV33" s="51"/>
    </row>
    <row r="34" spans="1:256" s="57" customFormat="1" ht="22.5" x14ac:dyDescent="0.25">
      <c r="A34" s="53" t="str">
        <f t="shared" ca="1" si="9"/>
        <v>2.10</v>
      </c>
      <c r="B34" s="18" t="s">
        <v>107</v>
      </c>
      <c r="C34" s="19" t="s">
        <v>122</v>
      </c>
      <c r="D34" s="63">
        <v>42552</v>
      </c>
      <c r="E34" s="64">
        <f t="shared" si="10"/>
        <v>42566</v>
      </c>
      <c r="F34" s="20">
        <v>15</v>
      </c>
      <c r="G34" s="21">
        <v>0</v>
      </c>
      <c r="H34" s="54">
        <f t="shared" si="11"/>
        <v>11</v>
      </c>
      <c r="I34" s="55">
        <f t="shared" si="12"/>
        <v>0</v>
      </c>
      <c r="J34" s="54">
        <f t="shared" si="13"/>
        <v>15</v>
      </c>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102" t="s">
        <v>150</v>
      </c>
      <c r="IQ34" s="51"/>
      <c r="IR34" s="51"/>
      <c r="IS34" s="51"/>
      <c r="IT34" s="51"/>
      <c r="IU34" s="51"/>
      <c r="IV34" s="51"/>
    </row>
    <row r="35" spans="1:256" s="57" customFormat="1" ht="24.75" customHeight="1" x14ac:dyDescent="0.25">
      <c r="A35" s="53" t="str">
        <f t="shared" ca="1" si="9"/>
        <v>2.11</v>
      </c>
      <c r="B35" s="89" t="s">
        <v>125</v>
      </c>
      <c r="C35" s="19" t="s">
        <v>122</v>
      </c>
      <c r="D35" s="63">
        <v>42460</v>
      </c>
      <c r="E35" s="64">
        <f t="shared" si="10"/>
        <v>42460</v>
      </c>
      <c r="F35" s="20">
        <v>1</v>
      </c>
      <c r="G35" s="21">
        <v>0</v>
      </c>
      <c r="H35" s="54">
        <f t="shared" si="11"/>
        <v>1</v>
      </c>
      <c r="I35" s="55">
        <f t="shared" si="12"/>
        <v>0</v>
      </c>
      <c r="J35" s="54">
        <f t="shared" si="13"/>
        <v>1</v>
      </c>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102" t="s">
        <v>149</v>
      </c>
      <c r="IQ35" s="51"/>
      <c r="IR35" s="51"/>
      <c r="IS35" s="51"/>
      <c r="IT35" s="51"/>
      <c r="IU35" s="51"/>
      <c r="IV35" s="51"/>
    </row>
    <row r="36" spans="1:256" s="57" customFormat="1" ht="53.25" customHeight="1" x14ac:dyDescent="0.25">
      <c r="A36" s="53" t="str">
        <f t="shared" ca="1" si="9"/>
        <v>2.12</v>
      </c>
      <c r="B36" s="89" t="s">
        <v>123</v>
      </c>
      <c r="C36" s="19" t="s">
        <v>122</v>
      </c>
      <c r="D36" s="63">
        <v>42520</v>
      </c>
      <c r="E36" s="64">
        <f t="shared" si="10"/>
        <v>42520</v>
      </c>
      <c r="F36" s="20">
        <v>1</v>
      </c>
      <c r="G36" s="21">
        <v>0</v>
      </c>
      <c r="H36" s="54">
        <f t="shared" si="11"/>
        <v>1</v>
      </c>
      <c r="I36" s="55">
        <f t="shared" si="12"/>
        <v>0</v>
      </c>
      <c r="J36" s="54">
        <f t="shared" si="13"/>
        <v>1</v>
      </c>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c r="IK36" s="56"/>
      <c r="IL36" s="56"/>
      <c r="IM36" s="56"/>
      <c r="IN36" s="56"/>
      <c r="IO36" s="56"/>
      <c r="IP36" s="102" t="s">
        <v>156</v>
      </c>
      <c r="IQ36" s="51"/>
      <c r="IR36" s="51"/>
      <c r="IS36" s="51"/>
      <c r="IT36" s="51"/>
      <c r="IU36" s="51"/>
      <c r="IV36" s="51"/>
    </row>
    <row r="37" spans="1:256" s="57" customFormat="1" ht="26.25" customHeight="1" x14ac:dyDescent="0.25">
      <c r="A37" s="53" t="str">
        <f t="shared" ca="1" si="9"/>
        <v>2.13</v>
      </c>
      <c r="B37" s="89" t="s">
        <v>124</v>
      </c>
      <c r="C37" s="19" t="s">
        <v>122</v>
      </c>
      <c r="D37" s="63">
        <v>42566</v>
      </c>
      <c r="E37" s="64">
        <f t="shared" ref="E37" si="14">D37+F37-1</f>
        <v>42566</v>
      </c>
      <c r="F37" s="20">
        <v>1</v>
      </c>
      <c r="G37" s="21">
        <v>0</v>
      </c>
      <c r="H37" s="54">
        <f t="shared" ref="H37" si="15">NETWORKDAYS(D37,E37)</f>
        <v>1</v>
      </c>
      <c r="I37" s="55">
        <f t="shared" ref="I37" si="16">ROUNDDOWN(G37*F37,0)</f>
        <v>0</v>
      </c>
      <c r="J37" s="54">
        <f t="shared" ref="J37" si="17">F37-I37</f>
        <v>1</v>
      </c>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c r="HQ37" s="56"/>
      <c r="HR37" s="56"/>
      <c r="HS37" s="56"/>
      <c r="HT37" s="56"/>
      <c r="HU37" s="56"/>
      <c r="HV37" s="56"/>
      <c r="HW37" s="56"/>
      <c r="HX37" s="56"/>
      <c r="HY37" s="56"/>
      <c r="HZ37" s="56"/>
      <c r="IA37" s="56"/>
      <c r="IB37" s="56"/>
      <c r="IC37" s="56"/>
      <c r="ID37" s="56"/>
      <c r="IE37" s="56"/>
      <c r="IF37" s="56"/>
      <c r="IG37" s="56"/>
      <c r="IH37" s="56"/>
      <c r="II37" s="56"/>
      <c r="IJ37" s="56"/>
      <c r="IK37" s="56"/>
      <c r="IL37" s="56"/>
      <c r="IM37" s="56"/>
      <c r="IN37" s="56"/>
      <c r="IO37" s="56"/>
      <c r="IP37" s="102" t="s">
        <v>150</v>
      </c>
      <c r="IQ37" s="51"/>
      <c r="IR37" s="51"/>
      <c r="IS37" s="51"/>
      <c r="IT37" s="51"/>
      <c r="IU37" s="51"/>
      <c r="IV37" s="51"/>
    </row>
    <row r="38" spans="1:256" s="57" customFormat="1" ht="12.75" customHeight="1" x14ac:dyDescent="0.25">
      <c r="A38" s="93" t="str">
        <f t="shared" ca="1" si="9"/>
        <v>2.14</v>
      </c>
      <c r="C38" s="19"/>
      <c r="D38" s="63"/>
      <c r="E38" s="64"/>
      <c r="F38" s="20"/>
      <c r="G38" s="21"/>
      <c r="H38" s="54"/>
      <c r="I38" s="55"/>
      <c r="J38" s="54"/>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c r="HQ38" s="56"/>
      <c r="HR38" s="56"/>
      <c r="HS38" s="56"/>
      <c r="HT38" s="56"/>
      <c r="HU38" s="56"/>
      <c r="HV38" s="56"/>
      <c r="HW38" s="56"/>
      <c r="HX38" s="56"/>
      <c r="HY38" s="56"/>
      <c r="HZ38" s="56"/>
      <c r="IA38" s="56"/>
      <c r="IB38" s="56"/>
      <c r="IC38" s="56"/>
      <c r="ID38" s="56"/>
      <c r="IE38" s="56"/>
      <c r="IF38" s="56"/>
      <c r="IG38" s="56"/>
      <c r="IH38" s="56"/>
      <c r="II38" s="56"/>
      <c r="IJ38" s="56"/>
      <c r="IK38" s="56"/>
      <c r="IL38" s="56"/>
      <c r="IM38" s="56"/>
      <c r="IN38" s="56"/>
      <c r="IO38" s="56"/>
      <c r="IP38" s="98"/>
      <c r="IQ38" s="51"/>
      <c r="IR38" s="51"/>
      <c r="IS38" s="51"/>
      <c r="IT38" s="51"/>
      <c r="IU38" s="51"/>
      <c r="IV38" s="51"/>
    </row>
    <row r="39" spans="1:256" s="52" customFormat="1" ht="25.5" customHeight="1" x14ac:dyDescent="0.25">
      <c r="A39" s="58">
        <f ca="1">IF(ISERROR(VALUE(SUBSTITUTE(OFFSET(A39,-1,0,1,1),".",""))),1,IF(ISERROR(FIND("`",SUBSTITUTE(OFFSET(A39,-1,0,1,1),".","`",1))),VALUE(OFFSET(A39,-1,0,1,1))+1,VALUE(LEFT(OFFSET(A39,-1,0,1,1),FIND("`",SUBSTITUTE(OFFSET(A39,-1,0,1,1),".","`",1))-1))+1))</f>
        <v>3</v>
      </c>
      <c r="B39" s="14" t="s">
        <v>104</v>
      </c>
      <c r="C39" s="15" t="s">
        <v>117</v>
      </c>
      <c r="D39" s="61">
        <f>MIN(D40:D44)</f>
        <v>42583</v>
      </c>
      <c r="E39" s="62">
        <f t="shared" si="7"/>
        <v>42720</v>
      </c>
      <c r="F39" s="16">
        <f>MAX(E40:E52)-D39+1</f>
        <v>138</v>
      </c>
      <c r="G39" s="17">
        <f>SUMPRODUCT(F41:F44,G41:G44)/SUM(F41:F44)</f>
        <v>0</v>
      </c>
      <c r="H39" s="59">
        <f t="shared" si="4"/>
        <v>100</v>
      </c>
      <c r="I39" s="60">
        <f t="shared" si="5"/>
        <v>0</v>
      </c>
      <c r="J39" s="59">
        <f t="shared" si="6"/>
        <v>138</v>
      </c>
      <c r="IP39" s="98"/>
      <c r="IQ39" s="51"/>
      <c r="IR39" s="51"/>
      <c r="IS39" s="51"/>
      <c r="IT39" s="51"/>
      <c r="IU39" s="51"/>
      <c r="IV39" s="51"/>
    </row>
    <row r="40" spans="1:256" s="57" customFormat="1" ht="27.75" customHeight="1" x14ac:dyDescent="0.25">
      <c r="A40" s="53">
        <v>3.1</v>
      </c>
      <c r="B40" s="18" t="s">
        <v>126</v>
      </c>
      <c r="C40" s="19" t="s">
        <v>122</v>
      </c>
      <c r="D40" s="63">
        <v>42583</v>
      </c>
      <c r="E40" s="64">
        <f t="shared" ref="E40" si="18">D40+F40-1</f>
        <v>42587</v>
      </c>
      <c r="F40" s="20">
        <v>5</v>
      </c>
      <c r="G40" s="21">
        <v>0</v>
      </c>
      <c r="H40" s="54">
        <f t="shared" ref="H40" si="19">NETWORKDAYS(D40,E40)</f>
        <v>5</v>
      </c>
      <c r="I40" s="55">
        <f t="shared" ref="I40" si="20">ROUNDDOWN(G40*F40,0)</f>
        <v>0</v>
      </c>
      <c r="J40" s="54">
        <f t="shared" ref="J40" si="21">F40-I40</f>
        <v>5</v>
      </c>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c r="IK40" s="56"/>
      <c r="IL40" s="56"/>
      <c r="IM40" s="56"/>
      <c r="IN40" s="56"/>
      <c r="IO40" s="56"/>
      <c r="IP40" s="102" t="s">
        <v>151</v>
      </c>
      <c r="IQ40" s="51"/>
      <c r="IR40" s="51"/>
      <c r="IS40" s="51"/>
      <c r="IT40" s="51"/>
      <c r="IU40" s="51"/>
      <c r="IV40" s="51"/>
    </row>
    <row r="41" spans="1:256" s="57" customFormat="1" x14ac:dyDescent="0.25">
      <c r="A41" s="53" t="str">
        <f ca="1">IF(ISERROR(VALUE(SUBSTITUTE(OFFSET(A41,-1,0,1,1),".",""))),"0.1",IF(ISERROR(FIND("`",SUBSTITUTE(OFFSET(A41,-1,0,1,1),".","`",1))),OFFSET(A41,-1,0,1,1)&amp;".1",LEFT(OFFSET(A41,-1,0,1,1),FIND("`",SUBSTITUTE(OFFSET(A41,-1,0,1,1),".","`",1)))&amp;IF(ISERROR(FIND("`",SUBSTITUTE(OFFSET(A41,-1,0,1,1),".","`",2))),VALUE(RIGHT(OFFSET(A41,-1,0,1,1),LEN(OFFSET(A41,-1,0,1,1))-FIND("`",SUBSTITUTE(OFFSET(A41,-1,0,1,1),".","`",1))))+1,VALUE(MID(OFFSET(A41,-1,0,1,1),FIND("`",SUBSTITUTE(OFFSET(A41,-1,0,1,1),".","`",1))+1,(FIND("`",SUBSTITUTE(OFFSET(A41,-1,0,1,1),".","`",2))-FIND("`",SUBSTITUTE(OFFSET(A41,-1,0,1,1),".","`",1))-1)))+1)))</f>
        <v>3.2</v>
      </c>
      <c r="B41" s="18" t="s">
        <v>101</v>
      </c>
      <c r="C41" s="19" t="s">
        <v>120</v>
      </c>
      <c r="D41" s="63">
        <v>42588</v>
      </c>
      <c r="E41" s="64">
        <f t="shared" si="7"/>
        <v>42642</v>
      </c>
      <c r="F41" s="20">
        <v>55</v>
      </c>
      <c r="G41" s="21">
        <v>0</v>
      </c>
      <c r="H41" s="54">
        <f t="shared" si="4"/>
        <v>39</v>
      </c>
      <c r="I41" s="55">
        <f t="shared" si="5"/>
        <v>0</v>
      </c>
      <c r="J41" s="54">
        <f t="shared" si="6"/>
        <v>55</v>
      </c>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c r="HY41" s="56"/>
      <c r="HZ41" s="56"/>
      <c r="IA41" s="56"/>
      <c r="IB41" s="56"/>
      <c r="IC41" s="56"/>
      <c r="ID41" s="56"/>
      <c r="IE41" s="56"/>
      <c r="IF41" s="56"/>
      <c r="IG41" s="56"/>
      <c r="IH41" s="56"/>
      <c r="II41" s="56"/>
      <c r="IJ41" s="56"/>
      <c r="IK41" s="56"/>
      <c r="IL41" s="56"/>
      <c r="IM41" s="56"/>
      <c r="IN41" s="56"/>
      <c r="IO41" s="56"/>
      <c r="IP41" s="102" t="s">
        <v>146</v>
      </c>
      <c r="IQ41" s="51"/>
      <c r="IR41" s="51"/>
      <c r="IS41" s="51"/>
      <c r="IT41" s="51"/>
      <c r="IU41" s="51"/>
      <c r="IV41" s="51"/>
    </row>
    <row r="42" spans="1:256" s="57" customFormat="1" ht="25.5" x14ac:dyDescent="0.25">
      <c r="A42" s="53" t="str">
        <f ca="1">IF(ISERROR(VALUE(SUBSTITUTE(OFFSET(A42,-1,0,1,1),".",""))),"0.1",IF(ISERROR(FIND("`",SUBSTITUTE(OFFSET(A42,-1,0,1,1),".","`",1))),OFFSET(A42,-1,0,1,1)&amp;".1",LEFT(OFFSET(A42,-1,0,1,1),FIND("`",SUBSTITUTE(OFFSET(A42,-1,0,1,1),".","`",1)))&amp;IF(ISERROR(FIND("`",SUBSTITUTE(OFFSET(A42,-1,0,1,1),".","`",2))),VALUE(RIGHT(OFFSET(A42,-1,0,1,1),LEN(OFFSET(A42,-1,0,1,1))-FIND("`",SUBSTITUTE(OFFSET(A42,-1,0,1,1),".","`",1))))+1,VALUE(MID(OFFSET(A42,-1,0,1,1),FIND("`",SUBSTITUTE(OFFSET(A42,-1,0,1,1),".","`",1))+1,(FIND("`",SUBSTITUTE(OFFSET(A42,-1,0,1,1),".","`",2))-FIND("`",SUBSTITUTE(OFFSET(A42,-1,0,1,1),".","`",1))-1)))+1)))</f>
        <v>3.3</v>
      </c>
      <c r="B42" s="18" t="s">
        <v>102</v>
      </c>
      <c r="C42" s="19" t="s">
        <v>118</v>
      </c>
      <c r="D42" s="63">
        <v>42588</v>
      </c>
      <c r="E42" s="64">
        <f t="shared" si="7"/>
        <v>42642</v>
      </c>
      <c r="F42" s="20">
        <v>55</v>
      </c>
      <c r="G42" s="21">
        <v>0</v>
      </c>
      <c r="H42" s="54">
        <f t="shared" si="4"/>
        <v>39</v>
      </c>
      <c r="I42" s="55">
        <f t="shared" si="5"/>
        <v>0</v>
      </c>
      <c r="J42" s="54">
        <f t="shared" si="6"/>
        <v>55</v>
      </c>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c r="HQ42" s="56"/>
      <c r="HR42" s="56"/>
      <c r="HS42" s="56"/>
      <c r="HT42" s="56"/>
      <c r="HU42" s="56"/>
      <c r="HV42" s="56"/>
      <c r="HW42" s="56"/>
      <c r="HX42" s="56"/>
      <c r="HY42" s="56"/>
      <c r="HZ42" s="56"/>
      <c r="IA42" s="56"/>
      <c r="IB42" s="56"/>
      <c r="IC42" s="56"/>
      <c r="ID42" s="56"/>
      <c r="IE42" s="56"/>
      <c r="IF42" s="56"/>
      <c r="IG42" s="56"/>
      <c r="IH42" s="56"/>
      <c r="II42" s="56"/>
      <c r="IJ42" s="56"/>
      <c r="IK42" s="56"/>
      <c r="IL42" s="56"/>
      <c r="IM42" s="56"/>
      <c r="IN42" s="56"/>
      <c r="IO42" s="56"/>
      <c r="IP42" s="102" t="s">
        <v>147</v>
      </c>
      <c r="IQ42" s="51"/>
      <c r="IR42" s="51"/>
      <c r="IS42" s="51"/>
      <c r="IT42" s="51"/>
      <c r="IU42" s="51"/>
      <c r="IV42" s="51"/>
    </row>
    <row r="43" spans="1:256" s="57" customFormat="1" ht="25.5" x14ac:dyDescent="0.25">
      <c r="A43" s="53" t="str">
        <f ca="1">IF(ISERROR(VALUE(SUBSTITUTE(OFFSET(A43,-1,0,1,1),".",""))),"0.1",IF(ISERROR(FIND("`",SUBSTITUTE(OFFSET(A43,-1,0,1,1),".","`",1))),OFFSET(A43,-1,0,1,1)&amp;".1",LEFT(OFFSET(A43,-1,0,1,1),FIND("`",SUBSTITUTE(OFFSET(A43,-1,0,1,1),".","`",1)))&amp;IF(ISERROR(FIND("`",SUBSTITUTE(OFFSET(A43,-1,0,1,1),".","`",2))),VALUE(RIGHT(OFFSET(A43,-1,0,1,1),LEN(OFFSET(A43,-1,0,1,1))-FIND("`",SUBSTITUTE(OFFSET(A43,-1,0,1,1),".","`",1))))+1,VALUE(MID(OFFSET(A43,-1,0,1,1),FIND("`",SUBSTITUTE(OFFSET(A43,-1,0,1,1),".","`",1))+1,(FIND("`",SUBSTITUTE(OFFSET(A43,-1,0,1,1),".","`",2))-FIND("`",SUBSTITUTE(OFFSET(A43,-1,0,1,1),".","`",1))-1)))+1)))</f>
        <v>3.4</v>
      </c>
      <c r="B43" s="18" t="s">
        <v>105</v>
      </c>
      <c r="C43" s="19" t="s">
        <v>119</v>
      </c>
      <c r="D43" s="63">
        <v>42588</v>
      </c>
      <c r="E43" s="64">
        <f t="shared" si="7"/>
        <v>42613</v>
      </c>
      <c r="F43" s="20">
        <v>26</v>
      </c>
      <c r="G43" s="21">
        <v>0</v>
      </c>
      <c r="H43" s="54">
        <f t="shared" si="4"/>
        <v>18</v>
      </c>
      <c r="I43" s="55">
        <f t="shared" si="5"/>
        <v>0</v>
      </c>
      <c r="J43" s="54">
        <f t="shared" si="6"/>
        <v>26</v>
      </c>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c r="HQ43" s="56"/>
      <c r="HR43" s="56"/>
      <c r="HS43" s="56"/>
      <c r="HT43" s="56"/>
      <c r="HU43" s="56"/>
      <c r="HV43" s="56"/>
      <c r="HW43" s="56"/>
      <c r="HX43" s="56"/>
      <c r="HY43" s="56"/>
      <c r="HZ43" s="56"/>
      <c r="IA43" s="56"/>
      <c r="IB43" s="56"/>
      <c r="IC43" s="56"/>
      <c r="ID43" s="56"/>
      <c r="IE43" s="56"/>
      <c r="IF43" s="56"/>
      <c r="IG43" s="56"/>
      <c r="IH43" s="56"/>
      <c r="II43" s="56"/>
      <c r="IJ43" s="56"/>
      <c r="IK43" s="56"/>
      <c r="IL43" s="56"/>
      <c r="IM43" s="56"/>
      <c r="IN43" s="56"/>
      <c r="IO43" s="56"/>
      <c r="IP43" s="102" t="s">
        <v>144</v>
      </c>
      <c r="IQ43" s="51"/>
      <c r="IR43" s="51"/>
      <c r="IS43" s="51"/>
      <c r="IT43" s="51"/>
      <c r="IU43" s="51"/>
      <c r="IV43" s="51"/>
    </row>
    <row r="44" spans="1:256" s="57" customFormat="1" ht="38.25" x14ac:dyDescent="0.25">
      <c r="A44" s="53" t="str">
        <f ca="1">IF(ISERROR(VALUE(SUBSTITUTE(OFFSET(A44,-1,0,1,1),".",""))),"0.1",IF(ISERROR(FIND("`",SUBSTITUTE(OFFSET(A44,-1,0,1,1),".","`",1))),OFFSET(A44,-1,0,1,1)&amp;".1",LEFT(OFFSET(A44,-1,0,1,1),FIND("`",SUBSTITUTE(OFFSET(A44,-1,0,1,1),".","`",1)))&amp;IF(ISERROR(FIND("`",SUBSTITUTE(OFFSET(A44,-1,0,1,1),".","`",2))),VALUE(RIGHT(OFFSET(A44,-1,0,1,1),LEN(OFFSET(A44,-1,0,1,1))-FIND("`",SUBSTITUTE(OFFSET(A44,-1,0,1,1),".","`",1))))+1,VALUE(MID(OFFSET(A44,-1,0,1,1),FIND("`",SUBSTITUTE(OFFSET(A44,-1,0,1,1),".","`",1))+1,(FIND("`",SUBSTITUTE(OFFSET(A44,-1,0,1,1),".","`",2))-FIND("`",SUBSTITUTE(OFFSET(A44,-1,0,1,1),".","`",1))-1)))+1)))</f>
        <v>3.5</v>
      </c>
      <c r="B44" s="18" t="s">
        <v>106</v>
      </c>
      <c r="C44" s="19" t="s">
        <v>118</v>
      </c>
      <c r="D44" s="63">
        <v>42588</v>
      </c>
      <c r="E44" s="64">
        <f t="shared" si="7"/>
        <v>42646</v>
      </c>
      <c r="F44" s="20">
        <v>59</v>
      </c>
      <c r="G44" s="21">
        <v>0</v>
      </c>
      <c r="H44" s="54">
        <f t="shared" si="4"/>
        <v>41</v>
      </c>
      <c r="I44" s="55">
        <f t="shared" si="5"/>
        <v>0</v>
      </c>
      <c r="J44" s="54">
        <f t="shared" si="6"/>
        <v>59</v>
      </c>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c r="HQ44" s="56"/>
      <c r="HR44" s="56"/>
      <c r="HS44" s="56"/>
      <c r="HT44" s="56"/>
      <c r="HU44" s="56"/>
      <c r="HV44" s="56"/>
      <c r="HW44" s="56"/>
      <c r="HX44" s="56"/>
      <c r="HY44" s="56"/>
      <c r="HZ44" s="56"/>
      <c r="IA44" s="56"/>
      <c r="IB44" s="56"/>
      <c r="IC44" s="56"/>
      <c r="ID44" s="56"/>
      <c r="IE44" s="56"/>
      <c r="IF44" s="56"/>
      <c r="IG44" s="56"/>
      <c r="IH44" s="56"/>
      <c r="II44" s="56"/>
      <c r="IJ44" s="56"/>
      <c r="IK44" s="56"/>
      <c r="IL44" s="56"/>
      <c r="IM44" s="56"/>
      <c r="IN44" s="56"/>
      <c r="IO44" s="56"/>
      <c r="IP44" s="102" t="s">
        <v>152</v>
      </c>
      <c r="IQ44" s="51"/>
      <c r="IR44" s="51"/>
      <c r="IS44" s="51"/>
      <c r="IT44" s="51"/>
      <c r="IU44" s="51"/>
      <c r="IV44" s="51"/>
    </row>
    <row r="45" spans="1:256" s="57" customFormat="1" ht="39" customHeight="1" x14ac:dyDescent="0.25">
      <c r="A45" s="53" t="str">
        <f t="shared" ref="A45:A52" ca="1" si="22">IF(ISERROR(VALUE(SUBSTITUTE(OFFSET(A45,-1,0,1,1),".",""))),"0.1",IF(ISERROR(FIND("`",SUBSTITUTE(OFFSET(A45,-1,0,1,1),".","`",1))),OFFSET(A45,-1,0,1,1)&amp;".1",LEFT(OFFSET(A45,-1,0,1,1),FIND("`",SUBSTITUTE(OFFSET(A45,-1,0,1,1),".","`",1)))&amp;IF(ISERROR(FIND("`",SUBSTITUTE(OFFSET(A45,-1,0,1,1),".","`",2))),VALUE(RIGHT(OFFSET(A45,-1,0,1,1),LEN(OFFSET(A45,-1,0,1,1))-FIND("`",SUBSTITUTE(OFFSET(A45,-1,0,1,1),".","`",1))))+1,VALUE(MID(OFFSET(A45,-1,0,1,1),FIND("`",SUBSTITUTE(OFFSET(A45,-1,0,1,1),".","`",1))+1,(FIND("`",SUBSTITUTE(OFFSET(A45,-1,0,1,1),".","`",2))-FIND("`",SUBSTITUTE(OFFSET(A45,-1,0,1,1),".","`",1))-1)))+1)))</f>
        <v>3.6</v>
      </c>
      <c r="B45" s="18" t="s">
        <v>98</v>
      </c>
      <c r="C45" s="19" t="s">
        <v>120</v>
      </c>
      <c r="D45" s="63">
        <v>42588</v>
      </c>
      <c r="E45" s="64">
        <f t="shared" ref="E45:E49" si="23">D45+F45-1</f>
        <v>42642</v>
      </c>
      <c r="F45" s="20">
        <v>55</v>
      </c>
      <c r="G45" s="21">
        <v>0</v>
      </c>
      <c r="H45" s="54">
        <f t="shared" ref="H45:H49" si="24">NETWORKDAYS(D45,E45)</f>
        <v>39</v>
      </c>
      <c r="I45" s="55">
        <f t="shared" ref="I45:I49" si="25">ROUNDDOWN(G45*F45,0)</f>
        <v>0</v>
      </c>
      <c r="J45" s="54">
        <f t="shared" ref="J45:J49" si="26">F45-I45</f>
        <v>55</v>
      </c>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c r="HQ45" s="56"/>
      <c r="HR45" s="56"/>
      <c r="HS45" s="56"/>
      <c r="HT45" s="56"/>
      <c r="HU45" s="56"/>
      <c r="HV45" s="56"/>
      <c r="HW45" s="56"/>
      <c r="HX45" s="56"/>
      <c r="HY45" s="56"/>
      <c r="HZ45" s="56"/>
      <c r="IA45" s="56"/>
      <c r="IB45" s="56"/>
      <c r="IC45" s="56"/>
      <c r="ID45" s="56"/>
      <c r="IE45" s="56"/>
      <c r="IF45" s="56"/>
      <c r="IG45" s="56"/>
      <c r="IH45" s="56"/>
      <c r="II45" s="56"/>
      <c r="IJ45" s="56"/>
      <c r="IK45" s="56"/>
      <c r="IL45" s="56"/>
      <c r="IM45" s="56"/>
      <c r="IN45" s="56"/>
      <c r="IO45" s="56"/>
      <c r="IP45" s="102" t="s">
        <v>142</v>
      </c>
      <c r="IQ45" s="51"/>
      <c r="IR45" s="51"/>
      <c r="IS45" s="51"/>
      <c r="IT45" s="51"/>
      <c r="IU45" s="51"/>
      <c r="IV45" s="51"/>
    </row>
    <row r="46" spans="1:256" s="57" customFormat="1" ht="25.5" x14ac:dyDescent="0.25">
      <c r="A46" s="53" t="str">
        <f t="shared" ca="1" si="22"/>
        <v>3.7</v>
      </c>
      <c r="B46" s="18" t="s">
        <v>99</v>
      </c>
      <c r="C46" s="19" t="s">
        <v>117</v>
      </c>
      <c r="D46" s="63">
        <v>42614</v>
      </c>
      <c r="E46" s="64">
        <f t="shared" si="23"/>
        <v>42673</v>
      </c>
      <c r="F46" s="20">
        <v>60</v>
      </c>
      <c r="G46" s="21">
        <v>0</v>
      </c>
      <c r="H46" s="54">
        <f t="shared" si="24"/>
        <v>42</v>
      </c>
      <c r="I46" s="55">
        <f t="shared" si="25"/>
        <v>0</v>
      </c>
      <c r="J46" s="54">
        <f t="shared" si="26"/>
        <v>60</v>
      </c>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c r="HQ46" s="56"/>
      <c r="HR46" s="56"/>
      <c r="HS46" s="56"/>
      <c r="HT46" s="56"/>
      <c r="HU46" s="56"/>
      <c r="HV46" s="56"/>
      <c r="HW46" s="56"/>
      <c r="HX46" s="56"/>
      <c r="HY46" s="56"/>
      <c r="HZ46" s="56"/>
      <c r="IA46" s="56"/>
      <c r="IB46" s="56"/>
      <c r="IC46" s="56"/>
      <c r="ID46" s="56"/>
      <c r="IE46" s="56"/>
      <c r="IF46" s="56"/>
      <c r="IG46" s="56"/>
      <c r="IH46" s="56"/>
      <c r="II46" s="56"/>
      <c r="IJ46" s="56"/>
      <c r="IK46" s="56"/>
      <c r="IL46" s="56"/>
      <c r="IM46" s="56"/>
      <c r="IN46" s="56"/>
      <c r="IO46" s="56"/>
      <c r="IP46" s="102" t="s">
        <v>143</v>
      </c>
      <c r="IQ46" s="51"/>
      <c r="IR46" s="51"/>
      <c r="IS46" s="51"/>
      <c r="IT46" s="51"/>
      <c r="IU46" s="51"/>
      <c r="IV46" s="51"/>
    </row>
    <row r="47" spans="1:256" s="57" customFormat="1" ht="25.5" x14ac:dyDescent="0.25">
      <c r="A47" s="53" t="str">
        <f t="shared" ca="1" si="22"/>
        <v>3.8</v>
      </c>
      <c r="B47" s="18" t="s">
        <v>100</v>
      </c>
      <c r="C47" s="19" t="s">
        <v>118</v>
      </c>
      <c r="D47" s="63">
        <v>42614</v>
      </c>
      <c r="E47" s="64">
        <f t="shared" si="23"/>
        <v>42683</v>
      </c>
      <c r="F47" s="20">
        <v>70</v>
      </c>
      <c r="G47" s="21">
        <v>0</v>
      </c>
      <c r="H47" s="54">
        <f t="shared" si="24"/>
        <v>50</v>
      </c>
      <c r="I47" s="55">
        <f t="shared" si="25"/>
        <v>0</v>
      </c>
      <c r="J47" s="54">
        <f t="shared" si="26"/>
        <v>70</v>
      </c>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c r="IK47" s="56"/>
      <c r="IL47" s="56"/>
      <c r="IM47" s="56"/>
      <c r="IN47" s="56"/>
      <c r="IO47" s="56"/>
      <c r="IP47" s="102" t="s">
        <v>145</v>
      </c>
      <c r="IQ47" s="51"/>
      <c r="IR47" s="51"/>
      <c r="IS47" s="51"/>
      <c r="IT47" s="51"/>
      <c r="IU47" s="51"/>
      <c r="IV47" s="51"/>
    </row>
    <row r="48" spans="1:256" s="57" customFormat="1" ht="42" customHeight="1" x14ac:dyDescent="0.25">
      <c r="A48" s="53" t="str">
        <f t="shared" ca="1" si="22"/>
        <v>3.9</v>
      </c>
      <c r="B48" s="18" t="s">
        <v>107</v>
      </c>
      <c r="C48" s="19" t="s">
        <v>122</v>
      </c>
      <c r="D48" s="63">
        <v>42675</v>
      </c>
      <c r="E48" s="64">
        <f t="shared" si="23"/>
        <v>42704</v>
      </c>
      <c r="F48" s="20">
        <v>30</v>
      </c>
      <c r="G48" s="21">
        <v>0</v>
      </c>
      <c r="H48" s="54">
        <f t="shared" si="24"/>
        <v>22</v>
      </c>
      <c r="I48" s="55">
        <f t="shared" si="25"/>
        <v>0</v>
      </c>
      <c r="J48" s="54">
        <f t="shared" si="26"/>
        <v>30</v>
      </c>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c r="HQ48" s="56"/>
      <c r="HR48" s="56"/>
      <c r="HS48" s="56"/>
      <c r="HT48" s="56"/>
      <c r="HU48" s="56"/>
      <c r="HV48" s="56"/>
      <c r="HW48" s="56"/>
      <c r="HX48" s="56"/>
      <c r="HY48" s="56"/>
      <c r="HZ48" s="56"/>
      <c r="IA48" s="56"/>
      <c r="IB48" s="56"/>
      <c r="IC48" s="56"/>
      <c r="ID48" s="56"/>
      <c r="IE48" s="56"/>
      <c r="IF48" s="56"/>
      <c r="IG48" s="56"/>
      <c r="IH48" s="56"/>
      <c r="II48" s="56"/>
      <c r="IJ48" s="56"/>
      <c r="IK48" s="56"/>
      <c r="IL48" s="56"/>
      <c r="IM48" s="56"/>
      <c r="IN48" s="56"/>
      <c r="IO48" s="56"/>
      <c r="IP48" s="102" t="s">
        <v>153</v>
      </c>
      <c r="IQ48" s="51"/>
      <c r="IR48" s="51"/>
      <c r="IS48" s="51"/>
      <c r="IT48" s="51"/>
      <c r="IU48" s="51"/>
      <c r="IV48" s="51"/>
    </row>
    <row r="49" spans="1:256" s="57" customFormat="1" ht="25.5" customHeight="1" x14ac:dyDescent="0.25">
      <c r="A49" s="53" t="str">
        <f t="shared" ca="1" si="22"/>
        <v>3.10</v>
      </c>
      <c r="B49" s="89" t="s">
        <v>127</v>
      </c>
      <c r="C49" s="19" t="s">
        <v>122</v>
      </c>
      <c r="D49" s="63">
        <v>42643</v>
      </c>
      <c r="E49" s="64">
        <f t="shared" si="23"/>
        <v>42643</v>
      </c>
      <c r="F49" s="20">
        <v>1</v>
      </c>
      <c r="G49" s="21">
        <v>0</v>
      </c>
      <c r="H49" s="54">
        <f t="shared" si="24"/>
        <v>1</v>
      </c>
      <c r="I49" s="55">
        <f t="shared" si="25"/>
        <v>0</v>
      </c>
      <c r="J49" s="54">
        <f t="shared" si="26"/>
        <v>1</v>
      </c>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c r="IK49" s="56"/>
      <c r="IL49" s="56"/>
      <c r="IM49" s="56"/>
      <c r="IN49" s="56"/>
      <c r="IO49" s="56"/>
      <c r="IP49" s="102" t="s">
        <v>149</v>
      </c>
      <c r="IQ49" s="51"/>
      <c r="IR49" s="51"/>
      <c r="IS49" s="51"/>
      <c r="IT49" s="51"/>
      <c r="IU49" s="51"/>
      <c r="IV49" s="51"/>
    </row>
    <row r="50" spans="1:256" s="57" customFormat="1" ht="36.75" customHeight="1" x14ac:dyDescent="0.25">
      <c r="A50" s="53" t="str">
        <f t="shared" ca="1" si="22"/>
        <v>3.11</v>
      </c>
      <c r="B50" s="89" t="s">
        <v>128</v>
      </c>
      <c r="C50" s="19"/>
      <c r="D50" s="63">
        <v>42644</v>
      </c>
      <c r="E50" s="64">
        <f t="shared" ref="E50" si="27">D50+F50-1</f>
        <v>42704</v>
      </c>
      <c r="F50" s="20">
        <v>61</v>
      </c>
      <c r="G50" s="21">
        <v>0</v>
      </c>
      <c r="H50" s="54">
        <f t="shared" ref="H50" si="28">NETWORKDAYS(D50,E50)</f>
        <v>43</v>
      </c>
      <c r="I50" s="55">
        <f t="shared" ref="I50" si="29">ROUNDDOWN(G50*F50,0)</f>
        <v>0</v>
      </c>
      <c r="J50" s="54">
        <f t="shared" ref="J50" si="30">F50-I50</f>
        <v>61</v>
      </c>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6"/>
      <c r="IM50" s="56"/>
      <c r="IN50" s="56"/>
      <c r="IO50" s="56"/>
      <c r="IP50" s="102" t="s">
        <v>154</v>
      </c>
      <c r="IQ50" s="51"/>
      <c r="IR50" s="51"/>
      <c r="IS50" s="51"/>
      <c r="IT50" s="51"/>
      <c r="IU50" s="51"/>
      <c r="IV50" s="51"/>
    </row>
    <row r="51" spans="1:256" s="57" customFormat="1" ht="39.75" customHeight="1" x14ac:dyDescent="0.25">
      <c r="A51" s="53" t="str">
        <f t="shared" ca="1" si="22"/>
        <v>3.12</v>
      </c>
      <c r="B51" s="89" t="s">
        <v>129</v>
      </c>
      <c r="C51" s="19" t="s">
        <v>122</v>
      </c>
      <c r="D51" s="63">
        <v>42718</v>
      </c>
      <c r="E51" s="64">
        <f t="shared" ref="E51" si="31">D51+F51-1</f>
        <v>42720</v>
      </c>
      <c r="F51" s="20">
        <v>3</v>
      </c>
      <c r="G51" s="21">
        <v>0</v>
      </c>
      <c r="H51" s="54">
        <f t="shared" ref="H51" si="32">NETWORKDAYS(D51,E51)</f>
        <v>3</v>
      </c>
      <c r="I51" s="55">
        <f t="shared" ref="I51" si="33">ROUNDDOWN(G51*F51,0)</f>
        <v>0</v>
      </c>
      <c r="J51" s="54">
        <f t="shared" ref="J51" si="34">F51-I51</f>
        <v>3</v>
      </c>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c r="HQ51" s="56"/>
      <c r="HR51" s="56"/>
      <c r="HS51" s="56"/>
      <c r="HT51" s="56"/>
      <c r="HU51" s="56"/>
      <c r="HV51" s="56"/>
      <c r="HW51" s="56"/>
      <c r="HX51" s="56"/>
      <c r="HY51" s="56"/>
      <c r="HZ51" s="56"/>
      <c r="IA51" s="56"/>
      <c r="IB51" s="56"/>
      <c r="IC51" s="56"/>
      <c r="ID51" s="56"/>
      <c r="IE51" s="56"/>
      <c r="IF51" s="56"/>
      <c r="IG51" s="56"/>
      <c r="IH51" s="56"/>
      <c r="II51" s="56"/>
      <c r="IJ51" s="56"/>
      <c r="IK51" s="56"/>
      <c r="IL51" s="56"/>
      <c r="IM51" s="56"/>
      <c r="IN51" s="56"/>
      <c r="IO51" s="56"/>
      <c r="IP51" s="102" t="s">
        <v>155</v>
      </c>
      <c r="IQ51" s="51"/>
      <c r="IR51" s="51"/>
      <c r="IS51" s="51"/>
      <c r="IT51" s="51"/>
      <c r="IU51" s="51"/>
      <c r="IV51" s="51"/>
    </row>
    <row r="52" spans="1:256" s="57" customFormat="1" x14ac:dyDescent="0.25">
      <c r="A52" s="93" t="str">
        <f t="shared" ca="1" si="22"/>
        <v>3.13</v>
      </c>
      <c r="B52" s="18"/>
      <c r="C52" s="19"/>
      <c r="D52" s="63"/>
      <c r="E52" s="64"/>
      <c r="F52" s="20"/>
      <c r="G52" s="21"/>
      <c r="H52" s="54"/>
      <c r="I52" s="55"/>
      <c r="J52" s="54"/>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c r="HQ52" s="56"/>
      <c r="HR52" s="56"/>
      <c r="HS52" s="56"/>
      <c r="HT52" s="56"/>
      <c r="HU52" s="56"/>
      <c r="HV52" s="56"/>
      <c r="HW52" s="56"/>
      <c r="HX52" s="56"/>
      <c r="HY52" s="56"/>
      <c r="HZ52" s="56"/>
      <c r="IA52" s="56"/>
      <c r="IB52" s="56"/>
      <c r="IC52" s="56"/>
      <c r="ID52" s="56"/>
      <c r="IE52" s="56"/>
      <c r="IF52" s="56"/>
      <c r="IG52" s="56"/>
      <c r="IH52" s="56"/>
      <c r="II52" s="56"/>
      <c r="IJ52" s="56"/>
      <c r="IK52" s="56"/>
      <c r="IL52" s="56"/>
      <c r="IM52" s="56"/>
      <c r="IN52" s="56"/>
      <c r="IO52" s="56"/>
      <c r="IP52" s="98"/>
      <c r="IQ52" s="51"/>
      <c r="IR52" s="51"/>
      <c r="IS52" s="51"/>
      <c r="IT52" s="51"/>
      <c r="IU52" s="51"/>
      <c r="IV52" s="51"/>
    </row>
    <row r="53" spans="1:256" s="51" customFormat="1" ht="11.25" x14ac:dyDescent="0.2">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90"/>
      <c r="FJ53" s="90"/>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90"/>
      <c r="GK53" s="90"/>
      <c r="GL53" s="90"/>
      <c r="GM53" s="90"/>
      <c r="GN53" s="90"/>
      <c r="GO53" s="90"/>
      <c r="GP53" s="90"/>
      <c r="GQ53" s="90"/>
      <c r="GR53" s="90"/>
      <c r="GS53" s="90"/>
      <c r="GT53" s="90"/>
      <c r="GU53" s="90"/>
      <c r="GV53" s="90"/>
      <c r="GW53" s="90"/>
      <c r="GX53" s="90"/>
      <c r="GY53" s="90"/>
      <c r="GZ53" s="90"/>
      <c r="HA53" s="90"/>
      <c r="HB53" s="90"/>
      <c r="HC53" s="90"/>
      <c r="HD53" s="90"/>
      <c r="HE53" s="90"/>
      <c r="HF53" s="90"/>
      <c r="HG53" s="90"/>
      <c r="HH53" s="90"/>
      <c r="HI53" s="90"/>
      <c r="HJ53" s="90"/>
      <c r="HK53" s="90"/>
      <c r="HL53" s="90"/>
      <c r="HM53" s="90"/>
      <c r="HN53" s="90"/>
      <c r="HO53" s="90"/>
      <c r="HP53" s="90"/>
      <c r="HQ53" s="90"/>
      <c r="HR53" s="90"/>
      <c r="HS53" s="90"/>
      <c r="IP53" s="99"/>
    </row>
    <row r="54" spans="1:256" s="51" customFormat="1" ht="11.25" x14ac:dyDescent="0.2">
      <c r="A54" s="91" t="s">
        <v>114</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0"/>
      <c r="ED54" s="90"/>
      <c r="EE54" s="90"/>
      <c r="EF54" s="90"/>
      <c r="EG54" s="90"/>
      <c r="EH54" s="90"/>
      <c r="EI54" s="90"/>
      <c r="EJ54" s="90"/>
      <c r="EK54" s="90"/>
      <c r="EL54" s="90"/>
      <c r="EM54" s="90"/>
      <c r="EN54" s="90"/>
      <c r="EO54" s="90"/>
      <c r="EP54" s="90"/>
      <c r="EQ54" s="90"/>
      <c r="ER54" s="90"/>
      <c r="ES54" s="90"/>
      <c r="ET54" s="90"/>
      <c r="EU54" s="90"/>
      <c r="EV54" s="90"/>
      <c r="EW54" s="90"/>
      <c r="EX54" s="90"/>
      <c r="EY54" s="90"/>
      <c r="EZ54" s="90"/>
      <c r="FA54" s="90"/>
      <c r="FB54" s="90"/>
      <c r="FC54" s="90"/>
      <c r="FD54" s="90"/>
      <c r="FE54" s="90"/>
      <c r="FF54" s="90"/>
      <c r="FG54" s="90"/>
      <c r="FH54" s="90"/>
      <c r="FI54" s="90"/>
      <c r="FJ54" s="90"/>
      <c r="FK54" s="90"/>
      <c r="FL54" s="90"/>
      <c r="FM54" s="90"/>
      <c r="FN54" s="90"/>
      <c r="FO54" s="90"/>
      <c r="FP54" s="90"/>
      <c r="FQ54" s="90"/>
      <c r="FR54" s="90"/>
      <c r="FS54" s="90"/>
      <c r="FT54" s="90"/>
      <c r="FU54" s="90"/>
      <c r="FV54" s="90"/>
      <c r="FW54" s="90"/>
      <c r="FX54" s="90"/>
      <c r="FY54" s="90"/>
      <c r="FZ54" s="90"/>
      <c r="GA54" s="90"/>
      <c r="GB54" s="90"/>
      <c r="GC54" s="90"/>
      <c r="GD54" s="90"/>
      <c r="GE54" s="90"/>
      <c r="GF54" s="90"/>
      <c r="GG54" s="90"/>
      <c r="GH54" s="90"/>
      <c r="GI54" s="90"/>
      <c r="GJ54" s="90"/>
      <c r="GK54" s="90"/>
      <c r="GL54" s="90"/>
      <c r="GM54" s="90"/>
      <c r="GN54" s="90"/>
      <c r="GO54" s="90"/>
      <c r="GP54" s="90"/>
      <c r="GQ54" s="90"/>
      <c r="GR54" s="90"/>
      <c r="GS54" s="90"/>
      <c r="GT54" s="90"/>
      <c r="GU54" s="90"/>
      <c r="GV54" s="90"/>
      <c r="GW54" s="90"/>
      <c r="GX54" s="90"/>
      <c r="GY54" s="90"/>
      <c r="GZ54" s="90"/>
      <c r="HA54" s="90"/>
      <c r="HB54" s="90"/>
      <c r="HC54" s="90"/>
      <c r="HD54" s="90"/>
      <c r="HE54" s="90"/>
      <c r="HF54" s="90"/>
      <c r="HG54" s="90"/>
      <c r="HH54" s="90"/>
      <c r="HI54" s="90"/>
      <c r="HJ54" s="90"/>
      <c r="HK54" s="90"/>
      <c r="HL54" s="90"/>
      <c r="HM54" s="90"/>
      <c r="HN54" s="90"/>
      <c r="HO54" s="90"/>
      <c r="HP54" s="90"/>
      <c r="HQ54" s="90"/>
      <c r="HR54" s="90"/>
      <c r="HS54" s="90"/>
      <c r="IP54" s="99"/>
    </row>
    <row r="55" spans="1:256" s="51" customFormat="1" ht="11.25" x14ac:dyDescent="0.2">
      <c r="A55" s="91" t="s">
        <v>115</v>
      </c>
      <c r="B55" s="90"/>
      <c r="C55" s="92" t="s">
        <v>117</v>
      </c>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c r="GO55" s="90"/>
      <c r="GP55" s="90"/>
      <c r="GQ55" s="90"/>
      <c r="GR55" s="90"/>
      <c r="GS55" s="90"/>
      <c r="GT55" s="90"/>
      <c r="GU55" s="90"/>
      <c r="GV55" s="90"/>
      <c r="GW55" s="90"/>
      <c r="GX55" s="90"/>
      <c r="GY55" s="90"/>
      <c r="GZ55" s="90"/>
      <c r="HA55" s="90"/>
      <c r="HB55" s="90"/>
      <c r="HC55" s="90"/>
      <c r="HD55" s="90"/>
      <c r="HE55" s="90"/>
      <c r="HF55" s="90"/>
      <c r="HG55" s="90"/>
      <c r="HH55" s="90"/>
      <c r="HI55" s="90"/>
      <c r="HJ55" s="90"/>
      <c r="HK55" s="90"/>
      <c r="HL55" s="90"/>
      <c r="HM55" s="90"/>
      <c r="HN55" s="90"/>
      <c r="HO55" s="90"/>
      <c r="HP55" s="90"/>
      <c r="HQ55" s="90"/>
      <c r="HR55" s="90"/>
      <c r="HS55" s="90"/>
      <c r="IP55" s="99"/>
    </row>
    <row r="56" spans="1:256" s="51" customFormat="1" ht="11.25" x14ac:dyDescent="0.2">
      <c r="A56" s="91" t="s">
        <v>112</v>
      </c>
      <c r="B56" s="90"/>
      <c r="C56" s="92" t="s">
        <v>118</v>
      </c>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90"/>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90"/>
      <c r="GK56" s="90"/>
      <c r="GL56" s="90"/>
      <c r="GM56" s="90"/>
      <c r="GN56" s="90"/>
      <c r="GO56" s="90"/>
      <c r="GP56" s="90"/>
      <c r="GQ56" s="90"/>
      <c r="GR56" s="90"/>
      <c r="GS56" s="90"/>
      <c r="GT56" s="90"/>
      <c r="GU56" s="90"/>
      <c r="GV56" s="90"/>
      <c r="GW56" s="90"/>
      <c r="GX56" s="90"/>
      <c r="GY56" s="90"/>
      <c r="GZ56" s="90"/>
      <c r="HA56" s="90"/>
      <c r="HB56" s="90"/>
      <c r="HC56" s="90"/>
      <c r="HD56" s="90"/>
      <c r="HE56" s="90"/>
      <c r="HF56" s="90"/>
      <c r="HG56" s="90"/>
      <c r="HH56" s="90"/>
      <c r="HI56" s="90"/>
      <c r="HJ56" s="90"/>
      <c r="HK56" s="90"/>
      <c r="HL56" s="90"/>
      <c r="HM56" s="90"/>
      <c r="HN56" s="90"/>
      <c r="HO56" s="90"/>
      <c r="HP56" s="90"/>
      <c r="HQ56" s="90"/>
      <c r="HR56" s="90"/>
      <c r="HS56" s="90"/>
      <c r="IP56" s="99"/>
    </row>
    <row r="57" spans="1:256" s="51" customFormat="1" ht="11.25" x14ac:dyDescent="0.2">
      <c r="A57" s="91" t="s">
        <v>116</v>
      </c>
      <c r="B57" s="90"/>
      <c r="C57" s="92" t="s">
        <v>119</v>
      </c>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c r="EK57" s="90"/>
      <c r="EL57" s="90"/>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c r="FL57" s="90"/>
      <c r="FM57" s="90"/>
      <c r="FN57" s="90"/>
      <c r="FO57" s="90"/>
      <c r="FP57" s="90"/>
      <c r="FQ57" s="90"/>
      <c r="FR57" s="90"/>
      <c r="FS57" s="90"/>
      <c r="FT57" s="90"/>
      <c r="FU57" s="90"/>
      <c r="FV57" s="90"/>
      <c r="FW57" s="90"/>
      <c r="FX57" s="90"/>
      <c r="FY57" s="90"/>
      <c r="FZ57" s="90"/>
      <c r="GA57" s="90"/>
      <c r="GB57" s="90"/>
      <c r="GC57" s="90"/>
      <c r="GD57" s="90"/>
      <c r="GE57" s="90"/>
      <c r="GF57" s="90"/>
      <c r="GG57" s="90"/>
      <c r="GH57" s="90"/>
      <c r="GI57" s="90"/>
      <c r="GJ57" s="90"/>
      <c r="GK57" s="90"/>
      <c r="GL57" s="90"/>
      <c r="GM57" s="90"/>
      <c r="GN57" s="90"/>
      <c r="GO57" s="90"/>
      <c r="GP57" s="90"/>
      <c r="GQ57" s="90"/>
      <c r="GR57" s="90"/>
      <c r="GS57" s="90"/>
      <c r="GT57" s="90"/>
      <c r="GU57" s="90"/>
      <c r="GV57" s="90"/>
      <c r="GW57" s="90"/>
      <c r="GX57" s="90"/>
      <c r="GY57" s="90"/>
      <c r="GZ57" s="90"/>
      <c r="HA57" s="90"/>
      <c r="HB57" s="90"/>
      <c r="HC57" s="90"/>
      <c r="HD57" s="90"/>
      <c r="HE57" s="90"/>
      <c r="HF57" s="90"/>
      <c r="HG57" s="90"/>
      <c r="HH57" s="90"/>
      <c r="HI57" s="90"/>
      <c r="HJ57" s="90"/>
      <c r="HK57" s="90"/>
      <c r="HL57" s="90"/>
      <c r="HM57" s="90"/>
      <c r="HN57" s="90"/>
      <c r="HO57" s="90"/>
      <c r="HP57" s="90"/>
      <c r="HQ57" s="90"/>
      <c r="HR57" s="90"/>
      <c r="HS57" s="90"/>
      <c r="IP57" s="99"/>
    </row>
    <row r="58" spans="1:256" s="51" customFormat="1" ht="11.25" x14ac:dyDescent="0.2">
      <c r="A58" s="91" t="s">
        <v>113</v>
      </c>
      <c r="B58" s="90"/>
      <c r="C58" s="92" t="s">
        <v>120</v>
      </c>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90"/>
      <c r="GE58" s="90"/>
      <c r="GF58" s="90"/>
      <c r="GG58" s="90"/>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IP58" s="99"/>
    </row>
    <row r="59" spans="1:256" s="51" customFormat="1" ht="11.25" x14ac:dyDescent="0.2">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IP59" s="99"/>
    </row>
    <row r="60" spans="1:256" s="51" customFormat="1" ht="11.25" x14ac:dyDescent="0.2">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IP60" s="99"/>
    </row>
    <row r="61" spans="1:256" s="51" customFormat="1" ht="11.25" x14ac:dyDescent="0.2">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IP61" s="99"/>
    </row>
    <row r="62" spans="1:256" s="51" customFormat="1" ht="11.25" x14ac:dyDescent="0.2">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IP62" s="99"/>
    </row>
    <row r="63" spans="1:256" s="51" customFormat="1" ht="11.25" x14ac:dyDescent="0.2">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IP63" s="99"/>
    </row>
    <row r="64" spans="1:256" s="51" customFormat="1" ht="11.25" x14ac:dyDescent="0.2">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IP64" s="99"/>
    </row>
    <row r="65" spans="2:250" s="51" customFormat="1" ht="11.25" x14ac:dyDescent="0.2">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IP65" s="99"/>
    </row>
    <row r="66" spans="2:250" s="51" customFormat="1" ht="11.25" x14ac:dyDescent="0.2">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IP66" s="99"/>
    </row>
    <row r="67" spans="2:250" s="51" customFormat="1" ht="11.25" x14ac:dyDescent="0.2">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IP67" s="99"/>
    </row>
    <row r="68" spans="2:250" s="51" customFormat="1" ht="11.25" x14ac:dyDescent="0.2">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IP68" s="99"/>
    </row>
    <row r="69" spans="2:250" s="51" customFormat="1" ht="11.25" x14ac:dyDescent="0.2">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IP69" s="99"/>
    </row>
    <row r="70" spans="2:250" s="51" customFormat="1" ht="11.25" x14ac:dyDescent="0.2">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IP70" s="99"/>
    </row>
    <row r="71" spans="2:250" s="51" customFormat="1" ht="11.25" x14ac:dyDescent="0.2">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IP71" s="99"/>
    </row>
    <row r="72" spans="2:250" s="51" customFormat="1" ht="11.25" x14ac:dyDescent="0.2">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IP72" s="99"/>
    </row>
    <row r="73" spans="2:250" s="51" customFormat="1" ht="11.25" x14ac:dyDescent="0.2">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IP73" s="99"/>
    </row>
    <row r="74" spans="2:250" s="51" customFormat="1" ht="11.25" x14ac:dyDescent="0.2">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IP74" s="99"/>
    </row>
    <row r="75" spans="2:250" s="51" customFormat="1" ht="11.25" x14ac:dyDescent="0.2">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IP75" s="99"/>
    </row>
    <row r="76" spans="2:250" s="51" customFormat="1" ht="11.25" x14ac:dyDescent="0.2">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IP76" s="99"/>
    </row>
    <row r="77" spans="2:250" s="51" customFormat="1" ht="11.25" x14ac:dyDescent="0.2">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IP77" s="99"/>
    </row>
    <row r="78" spans="2:250" s="51" customFormat="1" ht="11.25" x14ac:dyDescent="0.2">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IP78" s="99"/>
    </row>
    <row r="79" spans="2:250" s="51" customFormat="1" ht="11.25" x14ac:dyDescent="0.2">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IP79" s="99"/>
    </row>
    <row r="80" spans="2:250" s="51" customFormat="1" ht="11.25" x14ac:dyDescent="0.2">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IP80" s="99"/>
    </row>
    <row r="81" spans="1:256" s="51" customFormat="1" ht="11.25" x14ac:dyDescent="0.2">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IP81" s="99"/>
    </row>
    <row r="82" spans="1:256" s="51" customFormat="1" ht="11.25" x14ac:dyDescent="0.2">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IP82" s="99"/>
    </row>
    <row r="83" spans="1:256" s="51" customFormat="1" ht="11.25" x14ac:dyDescent="0.2">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IP83" s="99"/>
    </row>
    <row r="84" spans="1:256" s="51" customFormat="1" ht="11.25" x14ac:dyDescent="0.2">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c r="EO84" s="90"/>
      <c r="EP84" s="90"/>
      <c r="EQ84" s="90"/>
      <c r="ER84" s="90"/>
      <c r="ES84" s="90"/>
      <c r="ET84" s="90"/>
      <c r="EU84" s="90"/>
      <c r="EV84" s="90"/>
      <c r="EW84" s="90"/>
      <c r="EX84" s="90"/>
      <c r="EY84" s="90"/>
      <c r="EZ84" s="90"/>
      <c r="FA84" s="90"/>
      <c r="FB84" s="90"/>
      <c r="FC84" s="90"/>
      <c r="FD84" s="90"/>
      <c r="FE84" s="90"/>
      <c r="FF84" s="90"/>
      <c r="FG84" s="90"/>
      <c r="FH84" s="90"/>
      <c r="FI84" s="90"/>
      <c r="FJ84" s="90"/>
      <c r="FK84" s="90"/>
      <c r="FL84" s="90"/>
      <c r="FM84" s="90"/>
      <c r="FN84" s="90"/>
      <c r="FO84" s="90"/>
      <c r="FP84" s="90"/>
      <c r="FQ84" s="90"/>
      <c r="FR84" s="90"/>
      <c r="FS84" s="90"/>
      <c r="FT84" s="90"/>
      <c r="FU84" s="90"/>
      <c r="FV84" s="90"/>
      <c r="FW84" s="90"/>
      <c r="FX84" s="90"/>
      <c r="FY84" s="90"/>
      <c r="FZ84" s="90"/>
      <c r="GA84" s="90"/>
      <c r="GB84" s="90"/>
      <c r="GC84" s="90"/>
      <c r="GD84" s="90"/>
      <c r="GE84" s="90"/>
      <c r="GF84" s="90"/>
      <c r="GG84" s="90"/>
      <c r="GH84" s="90"/>
      <c r="GI84" s="90"/>
      <c r="GJ84" s="90"/>
      <c r="GK84" s="90"/>
      <c r="GL84" s="90"/>
      <c r="GM84" s="90"/>
      <c r="GN84" s="90"/>
      <c r="GO84" s="90"/>
      <c r="GP84" s="90"/>
      <c r="GQ84" s="90"/>
      <c r="GR84" s="90"/>
      <c r="GS84" s="90"/>
      <c r="GT84" s="90"/>
      <c r="GU84" s="90"/>
      <c r="GV84" s="90"/>
      <c r="GW84" s="90"/>
      <c r="GX84" s="90"/>
      <c r="GY84" s="90"/>
      <c r="GZ84" s="90"/>
      <c r="HA84" s="90"/>
      <c r="HB84" s="90"/>
      <c r="HC84" s="90"/>
      <c r="HD84" s="90"/>
      <c r="HE84" s="90"/>
      <c r="HF84" s="90"/>
      <c r="HG84" s="90"/>
      <c r="HH84" s="90"/>
      <c r="HI84" s="90"/>
      <c r="HJ84" s="90"/>
      <c r="HK84" s="90"/>
      <c r="HL84" s="90"/>
      <c r="HM84" s="90"/>
      <c r="HN84" s="90"/>
      <c r="HO84" s="90"/>
      <c r="HP84" s="90"/>
      <c r="HQ84" s="90"/>
      <c r="HR84" s="90"/>
      <c r="HS84" s="90"/>
      <c r="IP84" s="99"/>
    </row>
    <row r="85" spans="1:256" s="51" customFormat="1" ht="11.25" x14ac:dyDescent="0.2">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c r="EH85" s="90"/>
      <c r="EI85" s="90"/>
      <c r="EJ85" s="90"/>
      <c r="EK85" s="90"/>
      <c r="EL85" s="90"/>
      <c r="EM85" s="90"/>
      <c r="EN85" s="90"/>
      <c r="EO85" s="90"/>
      <c r="EP85" s="90"/>
      <c r="EQ85" s="90"/>
      <c r="ER85" s="90"/>
      <c r="ES85" s="90"/>
      <c r="ET85" s="90"/>
      <c r="EU85" s="90"/>
      <c r="EV85" s="90"/>
      <c r="EW85" s="90"/>
      <c r="EX85" s="90"/>
      <c r="EY85" s="90"/>
      <c r="EZ85" s="90"/>
      <c r="FA85" s="90"/>
      <c r="FB85" s="90"/>
      <c r="FC85" s="90"/>
      <c r="FD85" s="90"/>
      <c r="FE85" s="90"/>
      <c r="FF85" s="90"/>
      <c r="FG85" s="90"/>
      <c r="FH85" s="90"/>
      <c r="FI85" s="90"/>
      <c r="FJ85" s="90"/>
      <c r="FK85" s="90"/>
      <c r="FL85" s="90"/>
      <c r="FM85" s="90"/>
      <c r="FN85" s="90"/>
      <c r="FO85" s="90"/>
      <c r="FP85" s="90"/>
      <c r="FQ85" s="90"/>
      <c r="FR85" s="90"/>
      <c r="FS85" s="90"/>
      <c r="FT85" s="90"/>
      <c r="FU85" s="90"/>
      <c r="FV85" s="90"/>
      <c r="FW85" s="90"/>
      <c r="FX85" s="90"/>
      <c r="FY85" s="90"/>
      <c r="FZ85" s="90"/>
      <c r="GA85" s="90"/>
      <c r="GB85" s="90"/>
      <c r="GC85" s="90"/>
      <c r="GD85" s="90"/>
      <c r="GE85" s="90"/>
      <c r="GF85" s="90"/>
      <c r="GG85" s="90"/>
      <c r="GH85" s="90"/>
      <c r="GI85" s="90"/>
      <c r="GJ85" s="90"/>
      <c r="GK85" s="90"/>
      <c r="GL85" s="90"/>
      <c r="GM85" s="90"/>
      <c r="GN85" s="90"/>
      <c r="GO85" s="90"/>
      <c r="GP85" s="90"/>
      <c r="GQ85" s="90"/>
      <c r="GR85" s="90"/>
      <c r="GS85" s="90"/>
      <c r="GT85" s="90"/>
      <c r="GU85" s="90"/>
      <c r="GV85" s="90"/>
      <c r="GW85" s="90"/>
      <c r="GX85" s="90"/>
      <c r="GY85" s="90"/>
      <c r="GZ85" s="90"/>
      <c r="HA85" s="90"/>
      <c r="HB85" s="90"/>
      <c r="HC85" s="90"/>
      <c r="HD85" s="90"/>
      <c r="HE85" s="90"/>
      <c r="HF85" s="90"/>
      <c r="HG85" s="90"/>
      <c r="HH85" s="90"/>
      <c r="HI85" s="90"/>
      <c r="HJ85" s="90"/>
      <c r="HK85" s="90"/>
      <c r="HL85" s="90"/>
      <c r="HM85" s="90"/>
      <c r="HN85" s="90"/>
      <c r="HO85" s="90"/>
      <c r="HP85" s="90"/>
      <c r="HQ85" s="90"/>
      <c r="HR85" s="90"/>
      <c r="HS85" s="90"/>
      <c r="IP85" s="99"/>
    </row>
    <row r="86" spans="1:256" s="51" customFormat="1" ht="11.25" x14ac:dyDescent="0.2">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c r="EH86" s="90"/>
      <c r="EI86" s="90"/>
      <c r="EJ86" s="90"/>
      <c r="EK86" s="90"/>
      <c r="EL86" s="90"/>
      <c r="EM86" s="90"/>
      <c r="EN86" s="90"/>
      <c r="EO86" s="90"/>
      <c r="EP86" s="90"/>
      <c r="EQ86" s="90"/>
      <c r="ER86" s="90"/>
      <c r="ES86" s="90"/>
      <c r="ET86" s="90"/>
      <c r="EU86" s="90"/>
      <c r="EV86" s="90"/>
      <c r="EW86" s="90"/>
      <c r="EX86" s="90"/>
      <c r="EY86" s="90"/>
      <c r="EZ86" s="90"/>
      <c r="FA86" s="90"/>
      <c r="FB86" s="90"/>
      <c r="FC86" s="90"/>
      <c r="FD86" s="90"/>
      <c r="FE86" s="90"/>
      <c r="FF86" s="90"/>
      <c r="FG86" s="90"/>
      <c r="FH86" s="90"/>
      <c r="FI86" s="90"/>
      <c r="FJ86" s="90"/>
      <c r="FK86" s="90"/>
      <c r="FL86" s="90"/>
      <c r="FM86" s="90"/>
      <c r="FN86" s="90"/>
      <c r="FO86" s="90"/>
      <c r="FP86" s="90"/>
      <c r="FQ86" s="90"/>
      <c r="FR86" s="90"/>
      <c r="FS86" s="90"/>
      <c r="FT86" s="90"/>
      <c r="FU86" s="90"/>
      <c r="FV86" s="90"/>
      <c r="FW86" s="90"/>
      <c r="FX86" s="90"/>
      <c r="FY86" s="90"/>
      <c r="FZ86" s="90"/>
      <c r="GA86" s="90"/>
      <c r="GB86" s="90"/>
      <c r="GC86" s="90"/>
      <c r="GD86" s="90"/>
      <c r="GE86" s="90"/>
      <c r="GF86" s="90"/>
      <c r="GG86" s="90"/>
      <c r="GH86" s="90"/>
      <c r="GI86" s="90"/>
      <c r="GJ86" s="90"/>
      <c r="GK86" s="90"/>
      <c r="GL86" s="90"/>
      <c r="GM86" s="90"/>
      <c r="GN86" s="90"/>
      <c r="GO86" s="90"/>
      <c r="GP86" s="90"/>
      <c r="GQ86" s="90"/>
      <c r="GR86" s="90"/>
      <c r="GS86" s="90"/>
      <c r="GT86" s="90"/>
      <c r="GU86" s="90"/>
      <c r="GV86" s="90"/>
      <c r="GW86" s="90"/>
      <c r="GX86" s="90"/>
      <c r="GY86" s="90"/>
      <c r="GZ86" s="90"/>
      <c r="HA86" s="90"/>
      <c r="HB86" s="90"/>
      <c r="HC86" s="90"/>
      <c r="HD86" s="90"/>
      <c r="HE86" s="90"/>
      <c r="HF86" s="90"/>
      <c r="HG86" s="90"/>
      <c r="HH86" s="90"/>
      <c r="HI86" s="90"/>
      <c r="HJ86" s="90"/>
      <c r="HK86" s="90"/>
      <c r="HL86" s="90"/>
      <c r="HM86" s="90"/>
      <c r="HN86" s="90"/>
      <c r="HO86" s="90"/>
      <c r="HP86" s="90"/>
      <c r="HQ86" s="90"/>
      <c r="HR86" s="90"/>
      <c r="HS86" s="90"/>
      <c r="IP86" s="99"/>
    </row>
    <row r="87" spans="1:256" s="51" customFormat="1" ht="11.25" x14ac:dyDescent="0.2">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c r="EK87" s="90"/>
      <c r="EL87" s="90"/>
      <c r="EM87" s="90"/>
      <c r="EN87" s="90"/>
      <c r="EO87" s="90"/>
      <c r="EP87" s="90"/>
      <c r="EQ87" s="90"/>
      <c r="ER87" s="90"/>
      <c r="ES87" s="90"/>
      <c r="ET87" s="90"/>
      <c r="EU87" s="90"/>
      <c r="EV87" s="90"/>
      <c r="EW87" s="90"/>
      <c r="EX87" s="90"/>
      <c r="EY87" s="90"/>
      <c r="EZ87" s="90"/>
      <c r="FA87" s="90"/>
      <c r="FB87" s="90"/>
      <c r="FC87" s="90"/>
      <c r="FD87" s="90"/>
      <c r="FE87" s="90"/>
      <c r="FF87" s="90"/>
      <c r="FG87" s="90"/>
      <c r="FH87" s="90"/>
      <c r="FI87" s="90"/>
      <c r="FJ87" s="90"/>
      <c r="FK87" s="90"/>
      <c r="FL87" s="90"/>
      <c r="FM87" s="90"/>
      <c r="FN87" s="90"/>
      <c r="FO87" s="90"/>
      <c r="FP87" s="90"/>
      <c r="FQ87" s="90"/>
      <c r="FR87" s="90"/>
      <c r="FS87" s="90"/>
      <c r="FT87" s="90"/>
      <c r="FU87" s="90"/>
      <c r="FV87" s="90"/>
      <c r="FW87" s="90"/>
      <c r="FX87" s="90"/>
      <c r="FY87" s="90"/>
      <c r="FZ87" s="90"/>
      <c r="GA87" s="90"/>
      <c r="GB87" s="90"/>
      <c r="GC87" s="90"/>
      <c r="GD87" s="90"/>
      <c r="GE87" s="90"/>
      <c r="GF87" s="90"/>
      <c r="GG87" s="90"/>
      <c r="GH87" s="90"/>
      <c r="GI87" s="90"/>
      <c r="GJ87" s="90"/>
      <c r="GK87" s="90"/>
      <c r="GL87" s="90"/>
      <c r="GM87" s="90"/>
      <c r="GN87" s="90"/>
      <c r="GO87" s="90"/>
      <c r="GP87" s="90"/>
      <c r="GQ87" s="90"/>
      <c r="GR87" s="90"/>
      <c r="GS87" s="90"/>
      <c r="GT87" s="90"/>
      <c r="GU87" s="90"/>
      <c r="GV87" s="90"/>
      <c r="GW87" s="90"/>
      <c r="GX87" s="90"/>
      <c r="GY87" s="90"/>
      <c r="GZ87" s="90"/>
      <c r="HA87" s="90"/>
      <c r="HB87" s="90"/>
      <c r="HC87" s="90"/>
      <c r="HD87" s="90"/>
      <c r="HE87" s="90"/>
      <c r="HF87" s="90"/>
      <c r="HG87" s="90"/>
      <c r="HH87" s="90"/>
      <c r="HI87" s="90"/>
      <c r="HJ87" s="90"/>
      <c r="HK87" s="90"/>
      <c r="HL87" s="90"/>
      <c r="HM87" s="90"/>
      <c r="HN87" s="90"/>
      <c r="HO87" s="90"/>
      <c r="HP87" s="90"/>
      <c r="HQ87" s="90"/>
      <c r="HR87" s="90"/>
      <c r="HS87" s="90"/>
      <c r="IP87" s="99"/>
    </row>
    <row r="88" spans="1:256" s="51" customFormat="1" ht="11.25" x14ac:dyDescent="0.2">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c r="EH88" s="90"/>
      <c r="EI88" s="90"/>
      <c r="EJ88" s="90"/>
      <c r="EK88" s="90"/>
      <c r="EL88" s="90"/>
      <c r="EM88" s="90"/>
      <c r="EN88" s="90"/>
      <c r="EO88" s="90"/>
      <c r="EP88" s="90"/>
      <c r="EQ88" s="90"/>
      <c r="ER88" s="90"/>
      <c r="ES88" s="90"/>
      <c r="ET88" s="90"/>
      <c r="EU88" s="90"/>
      <c r="EV88" s="90"/>
      <c r="EW88" s="90"/>
      <c r="EX88" s="90"/>
      <c r="EY88" s="90"/>
      <c r="EZ88" s="90"/>
      <c r="FA88" s="90"/>
      <c r="FB88" s="90"/>
      <c r="FC88" s="90"/>
      <c r="FD88" s="90"/>
      <c r="FE88" s="90"/>
      <c r="FF88" s="90"/>
      <c r="FG88" s="90"/>
      <c r="FH88" s="90"/>
      <c r="FI88" s="90"/>
      <c r="FJ88" s="90"/>
      <c r="FK88" s="90"/>
      <c r="FL88" s="90"/>
      <c r="FM88" s="90"/>
      <c r="FN88" s="90"/>
      <c r="FO88" s="90"/>
      <c r="FP88" s="90"/>
      <c r="FQ88" s="90"/>
      <c r="FR88" s="90"/>
      <c r="FS88" s="90"/>
      <c r="FT88" s="90"/>
      <c r="FU88" s="90"/>
      <c r="FV88" s="90"/>
      <c r="FW88" s="90"/>
      <c r="FX88" s="90"/>
      <c r="FY88" s="90"/>
      <c r="FZ88" s="90"/>
      <c r="GA88" s="90"/>
      <c r="GB88" s="90"/>
      <c r="GC88" s="90"/>
      <c r="GD88" s="90"/>
      <c r="GE88" s="90"/>
      <c r="GF88" s="90"/>
      <c r="GG88" s="90"/>
      <c r="GH88" s="90"/>
      <c r="GI88" s="90"/>
      <c r="GJ88" s="90"/>
      <c r="GK88" s="90"/>
      <c r="GL88" s="90"/>
      <c r="GM88" s="90"/>
      <c r="GN88" s="90"/>
      <c r="GO88" s="90"/>
      <c r="GP88" s="90"/>
      <c r="GQ88" s="90"/>
      <c r="GR88" s="90"/>
      <c r="GS88" s="90"/>
      <c r="GT88" s="90"/>
      <c r="GU88" s="90"/>
      <c r="GV88" s="90"/>
      <c r="GW88" s="90"/>
      <c r="GX88" s="90"/>
      <c r="GY88" s="90"/>
      <c r="GZ88" s="90"/>
      <c r="HA88" s="90"/>
      <c r="HB88" s="90"/>
      <c r="HC88" s="90"/>
      <c r="HD88" s="90"/>
      <c r="HE88" s="90"/>
      <c r="HF88" s="90"/>
      <c r="HG88" s="90"/>
      <c r="HH88" s="90"/>
      <c r="HI88" s="90"/>
      <c r="HJ88" s="90"/>
      <c r="HK88" s="90"/>
      <c r="HL88" s="90"/>
      <c r="HM88" s="90"/>
      <c r="HN88" s="90"/>
      <c r="HO88" s="90"/>
      <c r="HP88" s="90"/>
      <c r="HQ88" s="90"/>
      <c r="HR88" s="90"/>
      <c r="HS88" s="90"/>
      <c r="IP88" s="99"/>
    </row>
    <row r="89" spans="1:256" s="51" customFormat="1" ht="11.25" x14ac:dyDescent="0.2">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c r="EK89" s="90"/>
      <c r="EL89" s="90"/>
      <c r="EM89" s="90"/>
      <c r="EN89" s="90"/>
      <c r="EO89" s="90"/>
      <c r="EP89" s="90"/>
      <c r="EQ89" s="90"/>
      <c r="ER89" s="90"/>
      <c r="ES89" s="90"/>
      <c r="ET89" s="90"/>
      <c r="EU89" s="90"/>
      <c r="EV89" s="90"/>
      <c r="EW89" s="90"/>
      <c r="EX89" s="90"/>
      <c r="EY89" s="90"/>
      <c r="EZ89" s="90"/>
      <c r="FA89" s="90"/>
      <c r="FB89" s="90"/>
      <c r="FC89" s="90"/>
      <c r="FD89" s="90"/>
      <c r="FE89" s="90"/>
      <c r="FF89" s="90"/>
      <c r="FG89" s="90"/>
      <c r="FH89" s="90"/>
      <c r="FI89" s="90"/>
      <c r="FJ89" s="90"/>
      <c r="FK89" s="90"/>
      <c r="FL89" s="90"/>
      <c r="FM89" s="90"/>
      <c r="FN89" s="90"/>
      <c r="FO89" s="90"/>
      <c r="FP89" s="90"/>
      <c r="FQ89" s="90"/>
      <c r="FR89" s="90"/>
      <c r="FS89" s="90"/>
      <c r="FT89" s="90"/>
      <c r="FU89" s="90"/>
      <c r="FV89" s="90"/>
      <c r="FW89" s="90"/>
      <c r="FX89" s="90"/>
      <c r="FY89" s="90"/>
      <c r="FZ89" s="90"/>
      <c r="GA89" s="90"/>
      <c r="GB89" s="90"/>
      <c r="GC89" s="90"/>
      <c r="GD89" s="90"/>
      <c r="GE89" s="90"/>
      <c r="GF89" s="90"/>
      <c r="GG89" s="90"/>
      <c r="GH89" s="90"/>
      <c r="GI89" s="90"/>
      <c r="GJ89" s="90"/>
      <c r="GK89" s="90"/>
      <c r="GL89" s="90"/>
      <c r="GM89" s="90"/>
      <c r="GN89" s="90"/>
      <c r="GO89" s="90"/>
      <c r="GP89" s="90"/>
      <c r="GQ89" s="90"/>
      <c r="GR89" s="90"/>
      <c r="GS89" s="90"/>
      <c r="GT89" s="90"/>
      <c r="GU89" s="90"/>
      <c r="GV89" s="90"/>
      <c r="GW89" s="90"/>
      <c r="GX89" s="90"/>
      <c r="GY89" s="90"/>
      <c r="GZ89" s="90"/>
      <c r="HA89" s="90"/>
      <c r="HB89" s="90"/>
      <c r="HC89" s="90"/>
      <c r="HD89" s="90"/>
      <c r="HE89" s="90"/>
      <c r="HF89" s="90"/>
      <c r="HG89" s="90"/>
      <c r="HH89" s="90"/>
      <c r="HI89" s="90"/>
      <c r="HJ89" s="90"/>
      <c r="HK89" s="90"/>
      <c r="HL89" s="90"/>
      <c r="HM89" s="90"/>
      <c r="HN89" s="90"/>
      <c r="HO89" s="90"/>
      <c r="HP89" s="90"/>
      <c r="HQ89" s="90"/>
      <c r="HR89" s="90"/>
      <c r="HS89" s="90"/>
      <c r="IP89" s="99"/>
    </row>
    <row r="90" spans="1:256" s="51" customFormat="1" ht="11.25" x14ac:dyDescent="0.2">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c r="EH90" s="90"/>
      <c r="EI90" s="90"/>
      <c r="EJ90" s="90"/>
      <c r="EK90" s="90"/>
      <c r="EL90" s="90"/>
      <c r="EM90" s="90"/>
      <c r="EN90" s="90"/>
      <c r="EO90" s="90"/>
      <c r="EP90" s="90"/>
      <c r="EQ90" s="90"/>
      <c r="ER90" s="90"/>
      <c r="ES90" s="90"/>
      <c r="ET90" s="90"/>
      <c r="EU90" s="90"/>
      <c r="EV90" s="90"/>
      <c r="EW90" s="90"/>
      <c r="EX90" s="90"/>
      <c r="EY90" s="90"/>
      <c r="EZ90" s="90"/>
      <c r="FA90" s="90"/>
      <c r="FB90" s="90"/>
      <c r="FC90" s="90"/>
      <c r="FD90" s="90"/>
      <c r="FE90" s="90"/>
      <c r="FF90" s="90"/>
      <c r="FG90" s="90"/>
      <c r="FH90" s="90"/>
      <c r="FI90" s="90"/>
      <c r="FJ90" s="90"/>
      <c r="FK90" s="90"/>
      <c r="FL90" s="90"/>
      <c r="FM90" s="90"/>
      <c r="FN90" s="90"/>
      <c r="FO90" s="90"/>
      <c r="FP90" s="90"/>
      <c r="FQ90" s="90"/>
      <c r="FR90" s="90"/>
      <c r="FS90" s="90"/>
      <c r="FT90" s="90"/>
      <c r="FU90" s="90"/>
      <c r="FV90" s="90"/>
      <c r="FW90" s="90"/>
      <c r="FX90" s="90"/>
      <c r="FY90" s="90"/>
      <c r="FZ90" s="90"/>
      <c r="GA90" s="90"/>
      <c r="GB90" s="90"/>
      <c r="GC90" s="90"/>
      <c r="GD90" s="90"/>
      <c r="GE90" s="90"/>
      <c r="GF90" s="90"/>
      <c r="GG90" s="90"/>
      <c r="GH90" s="90"/>
      <c r="GI90" s="90"/>
      <c r="GJ90" s="90"/>
      <c r="GK90" s="90"/>
      <c r="GL90" s="90"/>
      <c r="GM90" s="90"/>
      <c r="GN90" s="90"/>
      <c r="GO90" s="90"/>
      <c r="GP90" s="90"/>
      <c r="GQ90" s="90"/>
      <c r="GR90" s="90"/>
      <c r="GS90" s="90"/>
      <c r="GT90" s="90"/>
      <c r="GU90" s="90"/>
      <c r="GV90" s="90"/>
      <c r="GW90" s="90"/>
      <c r="GX90" s="90"/>
      <c r="GY90" s="90"/>
      <c r="GZ90" s="90"/>
      <c r="HA90" s="90"/>
      <c r="HB90" s="90"/>
      <c r="HC90" s="90"/>
      <c r="HD90" s="90"/>
      <c r="HE90" s="90"/>
      <c r="HF90" s="90"/>
      <c r="HG90" s="90"/>
      <c r="HH90" s="90"/>
      <c r="HI90" s="90"/>
      <c r="HJ90" s="90"/>
      <c r="HK90" s="90"/>
      <c r="HL90" s="90"/>
      <c r="HM90" s="90"/>
      <c r="HN90" s="90"/>
      <c r="HO90" s="90"/>
      <c r="HP90" s="90"/>
      <c r="HQ90" s="90"/>
      <c r="HR90" s="90"/>
      <c r="HS90" s="90"/>
      <c r="IP90" s="99"/>
    </row>
    <row r="91" spans="1:256" s="51" customFormat="1" ht="11.25" x14ac:dyDescent="0.2">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c r="EK91" s="90"/>
      <c r="EL91" s="90"/>
      <c r="EM91" s="90"/>
      <c r="EN91" s="90"/>
      <c r="EO91" s="90"/>
      <c r="EP91" s="90"/>
      <c r="EQ91" s="90"/>
      <c r="ER91" s="90"/>
      <c r="ES91" s="90"/>
      <c r="ET91" s="90"/>
      <c r="EU91" s="90"/>
      <c r="EV91" s="90"/>
      <c r="EW91" s="90"/>
      <c r="EX91" s="90"/>
      <c r="EY91" s="90"/>
      <c r="EZ91" s="90"/>
      <c r="FA91" s="90"/>
      <c r="FB91" s="90"/>
      <c r="FC91" s="90"/>
      <c r="FD91" s="90"/>
      <c r="FE91" s="90"/>
      <c r="FF91" s="90"/>
      <c r="FG91" s="90"/>
      <c r="FH91" s="90"/>
      <c r="FI91" s="90"/>
      <c r="FJ91" s="90"/>
      <c r="FK91" s="90"/>
      <c r="FL91" s="90"/>
      <c r="FM91" s="90"/>
      <c r="FN91" s="90"/>
      <c r="FO91" s="90"/>
      <c r="FP91" s="90"/>
      <c r="FQ91" s="90"/>
      <c r="FR91" s="90"/>
      <c r="FS91" s="90"/>
      <c r="FT91" s="90"/>
      <c r="FU91" s="90"/>
      <c r="FV91" s="90"/>
      <c r="FW91" s="90"/>
      <c r="FX91" s="90"/>
      <c r="FY91" s="90"/>
      <c r="FZ91" s="90"/>
      <c r="GA91" s="90"/>
      <c r="GB91" s="90"/>
      <c r="GC91" s="90"/>
      <c r="GD91" s="90"/>
      <c r="GE91" s="90"/>
      <c r="GF91" s="90"/>
      <c r="GG91" s="90"/>
      <c r="GH91" s="90"/>
      <c r="GI91" s="90"/>
      <c r="GJ91" s="90"/>
      <c r="GK91" s="90"/>
      <c r="GL91" s="90"/>
      <c r="GM91" s="90"/>
      <c r="GN91" s="90"/>
      <c r="GO91" s="90"/>
      <c r="GP91" s="90"/>
      <c r="GQ91" s="90"/>
      <c r="GR91" s="90"/>
      <c r="GS91" s="90"/>
      <c r="GT91" s="90"/>
      <c r="GU91" s="90"/>
      <c r="GV91" s="90"/>
      <c r="GW91" s="90"/>
      <c r="GX91" s="90"/>
      <c r="GY91" s="90"/>
      <c r="GZ91" s="90"/>
      <c r="HA91" s="90"/>
      <c r="HB91" s="90"/>
      <c r="HC91" s="90"/>
      <c r="HD91" s="90"/>
      <c r="HE91" s="90"/>
      <c r="HF91" s="90"/>
      <c r="HG91" s="90"/>
      <c r="HH91" s="90"/>
      <c r="HI91" s="90"/>
      <c r="HJ91" s="90"/>
      <c r="HK91" s="90"/>
      <c r="HL91" s="90"/>
      <c r="HM91" s="90"/>
      <c r="HN91" s="90"/>
      <c r="HO91" s="90"/>
      <c r="HP91" s="90"/>
      <c r="HQ91" s="90"/>
      <c r="HR91" s="90"/>
      <c r="HS91" s="90"/>
      <c r="IP91" s="99"/>
    </row>
    <row r="92" spans="1:256" s="26" customFormat="1" ht="11.25" x14ac:dyDescent="0.2">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c r="GF92" s="27"/>
      <c r="GG92" s="27"/>
      <c r="GH92" s="27"/>
      <c r="GI92" s="27"/>
      <c r="GJ92" s="27"/>
      <c r="GK92" s="27"/>
      <c r="GL92" s="27"/>
      <c r="GM92" s="27"/>
      <c r="GN92" s="27"/>
      <c r="GO92" s="27"/>
      <c r="GP92" s="27"/>
      <c r="GQ92" s="27"/>
      <c r="GR92" s="27"/>
      <c r="GS92" s="27"/>
      <c r="GT92" s="27"/>
      <c r="GU92" s="27"/>
      <c r="GV92" s="27"/>
      <c r="GW92" s="27"/>
      <c r="GX92" s="27"/>
      <c r="GY92" s="27"/>
      <c r="GZ92" s="27"/>
      <c r="HA92" s="27"/>
      <c r="HB92" s="27"/>
      <c r="HC92" s="27"/>
      <c r="HD92" s="27"/>
      <c r="HE92" s="27"/>
      <c r="HF92" s="27"/>
      <c r="HG92" s="27"/>
      <c r="HH92" s="27"/>
      <c r="HI92" s="27"/>
      <c r="HJ92" s="27"/>
      <c r="HK92" s="27"/>
      <c r="HL92" s="27"/>
      <c r="HM92" s="27"/>
      <c r="HN92" s="27"/>
      <c r="HO92" s="27"/>
      <c r="HP92" s="27"/>
      <c r="HQ92" s="27"/>
      <c r="HR92" s="27"/>
      <c r="HS92" s="27"/>
      <c r="IP92" s="100"/>
    </row>
    <row r="93" spans="1:256" s="26" customFormat="1" ht="11.25"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c r="GH93" s="27"/>
      <c r="GI93" s="27"/>
      <c r="GJ93" s="27"/>
      <c r="GK93" s="27"/>
      <c r="GL93" s="27"/>
      <c r="GM93" s="27"/>
      <c r="GN93" s="27"/>
      <c r="GO93" s="27"/>
      <c r="GP93" s="27"/>
      <c r="GQ93" s="27"/>
      <c r="GR93" s="27"/>
      <c r="GS93" s="27"/>
      <c r="GT93" s="27"/>
      <c r="GU93" s="27"/>
      <c r="GV93" s="27"/>
      <c r="GW93" s="27"/>
      <c r="GX93" s="27"/>
      <c r="GY93" s="27"/>
      <c r="GZ93" s="27"/>
      <c r="HA93" s="27"/>
      <c r="HB93" s="27"/>
      <c r="HC93" s="27"/>
      <c r="HD93" s="27"/>
      <c r="HE93" s="27"/>
      <c r="HF93" s="27"/>
      <c r="HG93" s="27"/>
      <c r="HH93" s="27"/>
      <c r="HI93" s="27"/>
      <c r="HJ93" s="27"/>
      <c r="HK93" s="27"/>
      <c r="HL93" s="27"/>
      <c r="HM93" s="27"/>
      <c r="HN93" s="27"/>
      <c r="HO93" s="27"/>
      <c r="HP93" s="27"/>
      <c r="HQ93" s="27"/>
      <c r="HR93" s="27"/>
      <c r="HS93" s="27"/>
      <c r="IP93" s="100"/>
    </row>
    <row r="94" spans="1:256" s="26" customFormat="1" ht="11.25" x14ac:dyDescent="0.2">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GO94" s="27"/>
      <c r="GP94" s="27"/>
      <c r="GQ94" s="27"/>
      <c r="GR94" s="27"/>
      <c r="GS94" s="27"/>
      <c r="GT94" s="27"/>
      <c r="GU94" s="27"/>
      <c r="GV94" s="27"/>
      <c r="GW94" s="27"/>
      <c r="GX94" s="27"/>
      <c r="GY94" s="27"/>
      <c r="GZ94" s="27"/>
      <c r="HA94" s="27"/>
      <c r="HB94" s="27"/>
      <c r="HC94" s="27"/>
      <c r="HD94" s="27"/>
      <c r="HE94" s="27"/>
      <c r="HF94" s="27"/>
      <c r="HG94" s="27"/>
      <c r="HH94" s="27"/>
      <c r="HI94" s="27"/>
      <c r="HJ94" s="27"/>
      <c r="HK94" s="27"/>
      <c r="HL94" s="27"/>
      <c r="HM94" s="27"/>
      <c r="HN94" s="27"/>
      <c r="HO94" s="27"/>
      <c r="HP94" s="27"/>
      <c r="HQ94" s="27"/>
      <c r="HR94" s="27"/>
      <c r="HS94" s="27"/>
      <c r="IP94" s="100"/>
    </row>
    <row r="95" spans="1:256" s="26" customFormat="1" ht="11.25" x14ac:dyDescent="0.2">
      <c r="A95" s="28" t="s">
        <v>24</v>
      </c>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IP95" s="100"/>
    </row>
    <row r="96" spans="1:256" s="52" customFormat="1" x14ac:dyDescent="0.25">
      <c r="A96" s="58">
        <f ca="1">IF(ISERROR(VALUE(SUBSTITUTE(OFFSET(A96,-1,0,1,1),".",""))),1,IF(ISERROR(FIND("`",SUBSTITUTE(OFFSET(A96,-1,0,1,1),".","`",1))),VALUE(OFFSET(A96,-1,0,1,1))+1,VALUE(LEFT(OFFSET(A96,-1,0,1,1),FIND("`",SUBSTITUTE(OFFSET(A96,-1,0,1,1),".","`",1))-1))+1))</f>
        <v>1</v>
      </c>
      <c r="B96" s="14" t="s">
        <v>11</v>
      </c>
      <c r="C96" s="15"/>
      <c r="D96" s="65">
        <v>42005</v>
      </c>
      <c r="E96" s="66">
        <f>D96+F96-1</f>
        <v>42011</v>
      </c>
      <c r="F96" s="16">
        <f>MAX(E97:E99)-D96+1</f>
        <v>7</v>
      </c>
      <c r="G96" s="17">
        <f>SUMPRODUCT(F97:F99,G97:G99)/SUM(F97:F99)</f>
        <v>0</v>
      </c>
      <c r="H96" s="59">
        <f>NETWORKDAYS(D96,E96)</f>
        <v>5</v>
      </c>
      <c r="I96" s="60">
        <f>ROUNDDOWN(G96*F96,0)</f>
        <v>0</v>
      </c>
      <c r="J96" s="59">
        <f>F96-I96</f>
        <v>7</v>
      </c>
      <c r="IP96" s="99"/>
      <c r="IQ96" s="51"/>
      <c r="IR96" s="51"/>
      <c r="IS96" s="51"/>
      <c r="IT96" s="51"/>
      <c r="IU96" s="51"/>
      <c r="IV96" s="51"/>
    </row>
    <row r="97" spans="1:256" s="57" customFormat="1" x14ac:dyDescent="0.25">
      <c r="A97" s="53" t="str">
        <f ca="1">IF(ISERROR(VALUE(SUBSTITUTE(OFFSET(A97,-1,0,1,1),".",""))),"0.1",IF(ISERROR(FIND("`",SUBSTITUTE(OFFSET(A97,-1,0,1,1),".","`",1))),OFFSET(A97,-1,0,1,1)&amp;".1",LEFT(OFFSET(A97,-1,0,1,1),FIND("`",SUBSTITUTE(OFFSET(A97,-1,0,1,1),".","`",1)))&amp;IF(ISERROR(FIND("`",SUBSTITUTE(OFFSET(A97,-1,0,1,1),".","`",2))),VALUE(RIGHT(OFFSET(A97,-1,0,1,1),LEN(OFFSET(A97,-1,0,1,1))-FIND("`",SUBSTITUTE(OFFSET(A97,-1,0,1,1),".","`",1))))+1,VALUE(MID(OFFSET(A97,-1,0,1,1),FIND("`",SUBSTITUTE(OFFSET(A97,-1,0,1,1),".","`",1))+1,(FIND("`",SUBSTITUTE(OFFSET(A97,-1,0,1,1),".","`",2))-FIND("`",SUBSTITUTE(OFFSET(A97,-1,0,1,1),".","`",1))-1)))+1)))</f>
        <v>1.1</v>
      </c>
      <c r="B97" s="18" t="s">
        <v>21</v>
      </c>
      <c r="C97" s="19"/>
      <c r="D97" s="63">
        <v>42005</v>
      </c>
      <c r="E97" s="64">
        <f>D97+F97-1</f>
        <v>42011</v>
      </c>
      <c r="F97" s="20">
        <v>7</v>
      </c>
      <c r="G97" s="21">
        <v>0</v>
      </c>
      <c r="H97" s="54">
        <f>NETWORKDAYS(D97,E97)</f>
        <v>5</v>
      </c>
      <c r="I97" s="55">
        <f>ROUNDDOWN(G97*F97,0)</f>
        <v>0</v>
      </c>
      <c r="J97" s="54">
        <f>F97-I97</f>
        <v>7</v>
      </c>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c r="FL97" s="56"/>
      <c r="FM97" s="56"/>
      <c r="FN97" s="56"/>
      <c r="FO97" s="56"/>
      <c r="FP97" s="56"/>
      <c r="FQ97" s="56"/>
      <c r="FR97" s="56"/>
      <c r="FS97" s="56"/>
      <c r="FT97" s="56"/>
      <c r="FU97" s="56"/>
      <c r="FV97" s="56"/>
      <c r="FW97" s="56"/>
      <c r="FX97" s="56"/>
      <c r="FY97" s="56"/>
      <c r="FZ97" s="56"/>
      <c r="GA97" s="56"/>
      <c r="GB97" s="56"/>
      <c r="GC97" s="56"/>
      <c r="GD97" s="56"/>
      <c r="GE97" s="56"/>
      <c r="GF97" s="56"/>
      <c r="GG97" s="56"/>
      <c r="GH97" s="56"/>
      <c r="GI97" s="56"/>
      <c r="GJ97" s="56"/>
      <c r="GK97" s="56"/>
      <c r="GL97" s="56"/>
      <c r="GM97" s="56"/>
      <c r="GN97" s="56"/>
      <c r="GO97" s="56"/>
      <c r="GP97" s="56"/>
      <c r="GQ97" s="56"/>
      <c r="GR97" s="56"/>
      <c r="GS97" s="56"/>
      <c r="GT97" s="56"/>
      <c r="GU97" s="56"/>
      <c r="GV97" s="56"/>
      <c r="GW97" s="56"/>
      <c r="GX97" s="56"/>
      <c r="GY97" s="56"/>
      <c r="GZ97" s="56"/>
      <c r="HA97" s="56"/>
      <c r="HB97" s="56"/>
      <c r="HC97" s="56"/>
      <c r="HD97" s="56"/>
      <c r="HE97" s="56"/>
      <c r="HF97" s="56"/>
      <c r="HG97" s="56"/>
      <c r="HH97" s="56"/>
      <c r="HI97" s="56"/>
      <c r="HJ97" s="56"/>
      <c r="HK97" s="56"/>
      <c r="HL97" s="56"/>
      <c r="HM97" s="56"/>
      <c r="HN97" s="56"/>
      <c r="HO97" s="56"/>
      <c r="HP97" s="56"/>
      <c r="HQ97" s="56"/>
      <c r="HR97" s="56"/>
      <c r="HS97" s="56"/>
      <c r="HT97" s="56"/>
      <c r="HU97" s="56"/>
      <c r="HV97" s="56"/>
      <c r="HW97" s="56"/>
      <c r="HX97" s="56"/>
      <c r="HY97" s="56"/>
      <c r="HZ97" s="56"/>
      <c r="IA97" s="56"/>
      <c r="IB97" s="56"/>
      <c r="IC97" s="56"/>
      <c r="ID97" s="56"/>
      <c r="IE97" s="56"/>
      <c r="IF97" s="56"/>
      <c r="IG97" s="56"/>
      <c r="IH97" s="56"/>
      <c r="II97" s="56"/>
      <c r="IJ97" s="56"/>
      <c r="IK97" s="56"/>
      <c r="IL97" s="56"/>
      <c r="IM97" s="56"/>
      <c r="IN97" s="56"/>
      <c r="IO97" s="56"/>
      <c r="IP97" s="99"/>
      <c r="IQ97" s="51"/>
      <c r="IR97" s="51"/>
      <c r="IS97" s="51"/>
      <c r="IT97" s="51"/>
      <c r="IU97" s="51"/>
      <c r="IV97" s="51"/>
    </row>
    <row r="98" spans="1:256" s="57" customFormat="1" x14ac:dyDescent="0.25">
      <c r="A98" s="53" t="str">
        <f ca="1">IF(ISERROR(VALUE(SUBSTITUTE(OFFSET(A98,-1,0,1,1),".",""))),"0.0.1",IF(ISERROR(FIND("`",SUBSTITUTE(OFFSET(A98,-1,0,1,1),".","`",2))),OFFSET(A98,-1,0,1,1)&amp;".1",LEFT(OFFSET(A98,-1,0,1,1),FIND("`",SUBSTITUTE(OFFSET(A98,-1,0,1,1),".","`",2)))&amp;IF(ISERROR(FIND("`",SUBSTITUTE(OFFSET(A98,-1,0,1,1),".","`",3))),VALUE(RIGHT(OFFSET(A98,-1,0,1,1),LEN(OFFSET(A98,-1,0,1,1))-FIND("`",SUBSTITUTE(OFFSET(A98,-1,0,1,1),".","`",2))))+1,VALUE(MID(OFFSET(A98,-1,0,1,1),FIND("`",SUBSTITUTE(OFFSET(A98,-1,0,1,1),".","`",2))+1,(FIND("`",SUBSTITUTE(OFFSET(A98,-1,0,1,1),".","`",3))-FIND("`",SUBSTITUTE(OFFSET(A98,-1,0,1,1),".","`",2))-1)))+1)))</f>
        <v>1.1.1</v>
      </c>
      <c r="B98" s="24" t="s">
        <v>23</v>
      </c>
      <c r="C98" s="19"/>
      <c r="D98" s="63">
        <v>42005</v>
      </c>
      <c r="E98" s="64">
        <f>D98+F98-1</f>
        <v>42011</v>
      </c>
      <c r="F98" s="20">
        <v>7</v>
      </c>
      <c r="G98" s="21">
        <v>0</v>
      </c>
      <c r="H98" s="54">
        <f>NETWORKDAYS(D98,E98)</f>
        <v>5</v>
      </c>
      <c r="I98" s="55">
        <f>ROUNDDOWN(G98*F98,0)</f>
        <v>0</v>
      </c>
      <c r="J98" s="54">
        <f>F98-I98</f>
        <v>7</v>
      </c>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c r="EX98" s="56"/>
      <c r="EY98" s="56"/>
      <c r="EZ98" s="56"/>
      <c r="FA98" s="56"/>
      <c r="FB98" s="56"/>
      <c r="FC98" s="56"/>
      <c r="FD98" s="56"/>
      <c r="FE98" s="56"/>
      <c r="FF98" s="56"/>
      <c r="FG98" s="56"/>
      <c r="FH98" s="56"/>
      <c r="FI98" s="56"/>
      <c r="FJ98" s="56"/>
      <c r="FK98" s="56"/>
      <c r="FL98" s="56"/>
      <c r="FM98" s="56"/>
      <c r="FN98" s="56"/>
      <c r="FO98" s="56"/>
      <c r="FP98" s="56"/>
      <c r="FQ98" s="56"/>
      <c r="FR98" s="56"/>
      <c r="FS98" s="56"/>
      <c r="FT98" s="56"/>
      <c r="FU98" s="56"/>
      <c r="FV98" s="56"/>
      <c r="FW98" s="56"/>
      <c r="FX98" s="56"/>
      <c r="FY98" s="56"/>
      <c r="FZ98" s="56"/>
      <c r="GA98" s="56"/>
      <c r="GB98" s="56"/>
      <c r="GC98" s="56"/>
      <c r="GD98" s="56"/>
      <c r="GE98" s="56"/>
      <c r="GF98" s="56"/>
      <c r="GG98" s="56"/>
      <c r="GH98" s="56"/>
      <c r="GI98" s="56"/>
      <c r="GJ98" s="56"/>
      <c r="GK98" s="56"/>
      <c r="GL98" s="56"/>
      <c r="GM98" s="56"/>
      <c r="GN98" s="56"/>
      <c r="GO98" s="56"/>
      <c r="GP98" s="56"/>
      <c r="GQ98" s="56"/>
      <c r="GR98" s="56"/>
      <c r="GS98" s="56"/>
      <c r="GT98" s="56"/>
      <c r="GU98" s="56"/>
      <c r="GV98" s="56"/>
      <c r="GW98" s="56"/>
      <c r="GX98" s="56"/>
      <c r="GY98" s="56"/>
      <c r="GZ98" s="56"/>
      <c r="HA98" s="56"/>
      <c r="HB98" s="56"/>
      <c r="HC98" s="56"/>
      <c r="HD98" s="56"/>
      <c r="HE98" s="56"/>
      <c r="HF98" s="56"/>
      <c r="HG98" s="56"/>
      <c r="HH98" s="56"/>
      <c r="HI98" s="56"/>
      <c r="HJ98" s="56"/>
      <c r="HK98" s="56"/>
      <c r="HL98" s="56"/>
      <c r="HM98" s="56"/>
      <c r="HN98" s="56"/>
      <c r="HO98" s="56"/>
      <c r="HP98" s="56"/>
      <c r="HQ98" s="56"/>
      <c r="HR98" s="56"/>
      <c r="HS98" s="56"/>
      <c r="HT98" s="56"/>
      <c r="HU98" s="56"/>
      <c r="HV98" s="56"/>
      <c r="HW98" s="56"/>
      <c r="HX98" s="56"/>
      <c r="HY98" s="56"/>
      <c r="HZ98" s="56"/>
      <c r="IA98" s="56"/>
      <c r="IB98" s="56"/>
      <c r="IC98" s="56"/>
      <c r="ID98" s="56"/>
      <c r="IE98" s="56"/>
      <c r="IF98" s="56"/>
      <c r="IG98" s="56"/>
      <c r="IH98" s="56"/>
      <c r="II98" s="56"/>
      <c r="IJ98" s="56"/>
      <c r="IK98" s="56"/>
      <c r="IL98" s="56"/>
      <c r="IM98" s="56"/>
      <c r="IN98" s="56"/>
      <c r="IO98" s="56"/>
      <c r="IP98" s="99"/>
      <c r="IQ98" s="51"/>
      <c r="IR98" s="51"/>
      <c r="IS98" s="51"/>
      <c r="IT98" s="51"/>
      <c r="IU98" s="51"/>
      <c r="IV98" s="51"/>
    </row>
    <row r="99" spans="1:256" s="57" customFormat="1" x14ac:dyDescent="0.25">
      <c r="A99" s="53" t="str">
        <f ca="1">IF(ISERROR(VALUE(SUBSTITUTE(OFFSET(A99,-1,0,1,1),".",""))),"0.0.0.1",IF(ISERROR(FIND("`",SUBSTITUTE(OFFSET(A99,-1,0,1,1),".","`",3))),OFFSET(A99,-1,0,1,1)&amp;".1",LEFT(OFFSET(A99,-1,0,1,1),FIND("`",SUBSTITUTE(OFFSET(A99,-1,0,1,1),".","`",3)))&amp;IF(ISERROR(FIND("`",SUBSTITUTE(OFFSET(A99,-1,0,1,1),".","`",4))),VALUE(RIGHT(OFFSET(A99,-1,0,1,1),LEN(OFFSET(A99,-1,0,1,1))-FIND("`",SUBSTITUTE(OFFSET(A99,-1,0,1,1),".","`",3))))+1,VALUE(MID(OFFSET(A99,-1,0,1,1),FIND("`",SUBSTITUTE(OFFSET(A99,-1,0,1,1),".","`",3))+1,(FIND("`",SUBSTITUTE(OFFSET(A99,-1,0,1,1),".","`",4))-FIND("`",SUBSTITUTE(OFFSET(A99,-1,0,1,1),".","`",3))-1)))+1)))</f>
        <v>1.1.1.1</v>
      </c>
      <c r="B99" s="25" t="s">
        <v>22</v>
      </c>
      <c r="C99" s="19"/>
      <c r="D99" s="63">
        <v>42005</v>
      </c>
      <c r="E99" s="64">
        <f>D99+F99-1</f>
        <v>42011</v>
      </c>
      <c r="F99" s="20">
        <v>7</v>
      </c>
      <c r="G99" s="21">
        <v>0</v>
      </c>
      <c r="H99" s="54">
        <f>NETWORKDAYS(D99,E99)</f>
        <v>5</v>
      </c>
      <c r="I99" s="55">
        <f>ROUNDDOWN(G99*F99,0)</f>
        <v>0</v>
      </c>
      <c r="J99" s="54">
        <f>F99-I99</f>
        <v>7</v>
      </c>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c r="EV99" s="56"/>
      <c r="EW99" s="56"/>
      <c r="EX99" s="56"/>
      <c r="EY99" s="56"/>
      <c r="EZ99" s="56"/>
      <c r="FA99" s="56"/>
      <c r="FB99" s="56"/>
      <c r="FC99" s="56"/>
      <c r="FD99" s="56"/>
      <c r="FE99" s="56"/>
      <c r="FF99" s="56"/>
      <c r="FG99" s="56"/>
      <c r="FH99" s="56"/>
      <c r="FI99" s="56"/>
      <c r="FJ99" s="56"/>
      <c r="FK99" s="56"/>
      <c r="FL99" s="56"/>
      <c r="FM99" s="56"/>
      <c r="FN99" s="56"/>
      <c r="FO99" s="56"/>
      <c r="FP99" s="56"/>
      <c r="FQ99" s="56"/>
      <c r="FR99" s="56"/>
      <c r="FS99" s="56"/>
      <c r="FT99" s="56"/>
      <c r="FU99" s="56"/>
      <c r="FV99" s="56"/>
      <c r="FW99" s="56"/>
      <c r="FX99" s="56"/>
      <c r="FY99" s="56"/>
      <c r="FZ99" s="56"/>
      <c r="GA99" s="56"/>
      <c r="GB99" s="56"/>
      <c r="GC99" s="56"/>
      <c r="GD99" s="56"/>
      <c r="GE99" s="56"/>
      <c r="GF99" s="56"/>
      <c r="GG99" s="56"/>
      <c r="GH99" s="56"/>
      <c r="GI99" s="56"/>
      <c r="GJ99" s="56"/>
      <c r="GK99" s="56"/>
      <c r="GL99" s="56"/>
      <c r="GM99" s="56"/>
      <c r="GN99" s="56"/>
      <c r="GO99" s="56"/>
      <c r="GP99" s="56"/>
      <c r="GQ99" s="56"/>
      <c r="GR99" s="56"/>
      <c r="GS99" s="56"/>
      <c r="GT99" s="56"/>
      <c r="GU99" s="56"/>
      <c r="GV99" s="56"/>
      <c r="GW99" s="56"/>
      <c r="GX99" s="56"/>
      <c r="GY99" s="56"/>
      <c r="GZ99" s="56"/>
      <c r="HA99" s="56"/>
      <c r="HB99" s="56"/>
      <c r="HC99" s="56"/>
      <c r="HD99" s="56"/>
      <c r="HE99" s="56"/>
      <c r="HF99" s="56"/>
      <c r="HG99" s="56"/>
      <c r="HH99" s="56"/>
      <c r="HI99" s="56"/>
      <c r="HJ99" s="56"/>
      <c r="HK99" s="56"/>
      <c r="HL99" s="56"/>
      <c r="HM99" s="56"/>
      <c r="HN99" s="56"/>
      <c r="HO99" s="56"/>
      <c r="HP99" s="56"/>
      <c r="HQ99" s="56"/>
      <c r="HR99" s="56"/>
      <c r="HS99" s="56"/>
      <c r="HT99" s="56"/>
      <c r="HU99" s="56"/>
      <c r="HV99" s="56"/>
      <c r="HW99" s="56"/>
      <c r="HX99" s="56"/>
      <c r="HY99" s="56"/>
      <c r="HZ99" s="56"/>
      <c r="IA99" s="56"/>
      <c r="IB99" s="56"/>
      <c r="IC99" s="56"/>
      <c r="ID99" s="56"/>
      <c r="IE99" s="56"/>
      <c r="IF99" s="56"/>
      <c r="IG99" s="56"/>
      <c r="IH99" s="56"/>
      <c r="II99" s="56"/>
      <c r="IJ99" s="56"/>
      <c r="IK99" s="56"/>
      <c r="IL99" s="56"/>
      <c r="IM99" s="56"/>
      <c r="IN99" s="56"/>
      <c r="IO99" s="56"/>
      <c r="IP99" s="99"/>
      <c r="IQ99" s="51"/>
      <c r="IR99" s="51"/>
      <c r="IS99" s="51"/>
      <c r="IT99" s="51"/>
      <c r="IU99" s="51"/>
      <c r="IV99" s="51"/>
    </row>
    <row r="100" spans="1:256" s="26" customFormat="1" ht="11.25"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IP100" s="100"/>
    </row>
    <row r="101" spans="1:256" s="29" customFormat="1" x14ac:dyDescent="0.2">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IP101" s="101"/>
    </row>
    <row r="102" spans="1:256" s="29" customFormat="1" x14ac:dyDescent="0.2">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IP102" s="101"/>
    </row>
    <row r="103" spans="1:256" s="29" customFormat="1" x14ac:dyDescent="0.2">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IP103" s="101"/>
    </row>
    <row r="104" spans="1:256" s="29" customFormat="1" x14ac:dyDescent="0.2">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IP104" s="101"/>
    </row>
  </sheetData>
  <sheetProtection password="AE69" sheet="1" objects="1" scenarios="1" formatCells="0" formatColumns="0" formatRows="0" insertRows="0" deleteRows="0"/>
  <mergeCells count="39">
    <mergeCell ref="G1:J1"/>
    <mergeCell ref="H6:J6"/>
    <mergeCell ref="AN11:AT11"/>
    <mergeCell ref="AU11:BA11"/>
    <mergeCell ref="L11:R11"/>
    <mergeCell ref="S11:Y11"/>
    <mergeCell ref="Z11:AF11"/>
    <mergeCell ref="AG11:AM11"/>
    <mergeCell ref="II11:IO11"/>
    <mergeCell ref="BP11:BV11"/>
    <mergeCell ref="BW11:CC11"/>
    <mergeCell ref="CD11:CJ11"/>
    <mergeCell ref="CK11:CQ11"/>
    <mergeCell ref="DM11:DS11"/>
    <mergeCell ref="DT11:DZ11"/>
    <mergeCell ref="EV11:FB11"/>
    <mergeCell ref="EO11:EU11"/>
    <mergeCell ref="EA11:EG11"/>
    <mergeCell ref="HU11:IA11"/>
    <mergeCell ref="GS11:GY11"/>
    <mergeCell ref="GZ11:HF11"/>
    <mergeCell ref="HG11:HM11"/>
    <mergeCell ref="HN11:HT11"/>
    <mergeCell ref="FC11:FI11"/>
    <mergeCell ref="C9:D9"/>
    <mergeCell ref="C8:E8"/>
    <mergeCell ref="I4:J4"/>
    <mergeCell ref="IB11:IH11"/>
    <mergeCell ref="BB11:BH11"/>
    <mergeCell ref="CR11:CX11"/>
    <mergeCell ref="CY11:DE11"/>
    <mergeCell ref="DF11:DL11"/>
    <mergeCell ref="EH11:EN11"/>
    <mergeCell ref="BI11:BO11"/>
    <mergeCell ref="GL11:GR11"/>
    <mergeCell ref="FJ11:FP11"/>
    <mergeCell ref="FQ11:FW11"/>
    <mergeCell ref="FX11:GD11"/>
    <mergeCell ref="GE11:GK11"/>
  </mergeCells>
  <phoneticPr fontId="4" type="noConversion"/>
  <conditionalFormatting sqref="L41:IO52 L25:IO38 L13:IO23 L97:IO99">
    <cfRule type="expression" dxfId="8" priority="31" stopIfTrue="1">
      <formula>L$10=$H$6</formula>
    </cfRule>
    <cfRule type="expression" dxfId="7" priority="32" stopIfTrue="1">
      <formula>AND(L$10&gt;=$D13,L$10&lt;$D13+$I13)</formula>
    </cfRule>
    <cfRule type="expression" dxfId="6" priority="33" stopIfTrue="1">
      <formula>AND(L$10&gt;=$D13,L$10&lt;=$D13+$F13-1)</formula>
    </cfRule>
  </conditionalFormatting>
  <conditionalFormatting sqref="L24:IO24 L39:IO39 L12:IO12 L96:IO96">
    <cfRule type="expression" dxfId="5" priority="34" stopIfTrue="1">
      <formula>L$10=$H$6</formula>
    </cfRule>
    <cfRule type="expression" dxfId="4" priority="35" stopIfTrue="1">
      <formula>AND(L$10&gt;=$D12,L$10&lt;$D12+$I12)</formula>
    </cfRule>
    <cfRule type="expression" dxfId="3" priority="36" stopIfTrue="1">
      <formula>AND(L$10&gt;=$D12,L$10&lt;=$D12+$F12-1)</formula>
    </cfRule>
  </conditionalFormatting>
  <conditionalFormatting sqref="L40:IO40">
    <cfRule type="expression" dxfId="2" priority="1" stopIfTrue="1">
      <formula>L$10=$H$6</formula>
    </cfRule>
    <cfRule type="expression" dxfId="1" priority="2" stopIfTrue="1">
      <formula>AND(L$10&gt;=$D40,L$10&lt;$D40+$I40)</formula>
    </cfRule>
    <cfRule type="expression" dxfId="0" priority="3" stopIfTrue="1">
      <formula>AND(L$10&gt;=$D40,L$10&lt;=$D40+$F40-1)</formula>
    </cfRule>
  </conditionalFormatting>
  <hyperlinks>
    <hyperlink ref="I4:J4" location="helpRow" display="Help"/>
  </hyperlinks>
  <pageMargins left="0.25" right="0.25" top="0.5" bottom="0.5" header="0.5" footer="0.25"/>
  <pageSetup scale="81" fitToHeight="0" orientation="landscape" r:id="rId1"/>
  <headerFooter alignWithMargins="0">
    <oddFooter>&amp;L&amp;8Gantt Chart Template by Vertex42.com&amp;R&amp;8© 2008 Vertex42 LLC</oddFooter>
  </headerFooter>
  <ignoredErrors>
    <ignoredError sqref="A25:A28 F96:G96 H96:J99 E96:E99 A41:A44 E12:J12 A12:A18 D24 G24 E41:E44 G39 H24:J28 E24:E28 H41:J44 E18 E13 G13:J13 E14 G14:J14 E15 G15:J15 E16 G16:J16 E17 G17:J17 G18:J18 H39:J39 E39" unlockedFormula="1"/>
    <ignoredError sqref="A39 A24"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Scroll Bar 1">
              <controlPr defaultSize="0" print="0" autoPict="0">
                <anchor moveWithCells="1">
                  <from>
                    <xdr:col>11</xdr:col>
                    <xdr:colOff>0</xdr:colOff>
                    <xdr:row>9</xdr:row>
                    <xdr:rowOff>0</xdr:rowOff>
                  </from>
                  <to>
                    <xdr:col>95</xdr:col>
                    <xdr:colOff>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3"/>
  <sheetViews>
    <sheetView workbookViewId="0"/>
  </sheetViews>
  <sheetFormatPr baseColWidth="10" defaultColWidth="9.140625" defaultRowHeight="12.75" x14ac:dyDescent="0.2"/>
  <sheetData>
    <row r="1" spans="1:1" ht="15" x14ac:dyDescent="0.2">
      <c r="A1" s="10" t="s">
        <v>19</v>
      </c>
    </row>
    <row r="2" spans="1:1" x14ac:dyDescent="0.2">
      <c r="A2" t="s">
        <v>20</v>
      </c>
    </row>
    <row r="3" spans="1:1" x14ac:dyDescent="0.2">
      <c r="A3" s="9" t="s">
        <v>18</v>
      </c>
    </row>
  </sheetData>
  <phoneticPr fontId="4" type="noConversion"/>
  <hyperlinks>
    <hyperlink ref="A3" r:id="rId1"/>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election activeCell="A21" sqref="A21"/>
    </sheetView>
  </sheetViews>
  <sheetFormatPr baseColWidth="10" defaultColWidth="9.140625" defaultRowHeight="12.75" x14ac:dyDescent="0.2"/>
  <cols>
    <col min="1" max="1" width="5.5703125" customWidth="1"/>
    <col min="2" max="2" width="37.7109375" customWidth="1"/>
    <col min="3" max="3" width="23.28515625" customWidth="1"/>
  </cols>
  <sheetData>
    <row r="1" spans="1:3" ht="20.25" x14ac:dyDescent="0.3">
      <c r="A1" s="84" t="s">
        <v>27</v>
      </c>
    </row>
    <row r="4" spans="1:3" x14ac:dyDescent="0.2">
      <c r="C4" s="67" t="s">
        <v>71</v>
      </c>
    </row>
    <row r="5" spans="1:3" x14ac:dyDescent="0.2">
      <c r="C5" t="s">
        <v>73</v>
      </c>
    </row>
    <row r="6" spans="1:3" x14ac:dyDescent="0.2">
      <c r="C6" t="s">
        <v>72</v>
      </c>
    </row>
    <row r="8" spans="1:3" x14ac:dyDescent="0.2">
      <c r="C8" t="s">
        <v>63</v>
      </c>
    </row>
    <row r="9" spans="1:3" x14ac:dyDescent="0.2">
      <c r="C9" t="s">
        <v>65</v>
      </c>
    </row>
    <row r="10" spans="1:3" x14ac:dyDescent="0.2">
      <c r="C10" t="s">
        <v>64</v>
      </c>
    </row>
    <row r="12" spans="1:3" ht="18" x14ac:dyDescent="0.25">
      <c r="C12" s="82" t="s">
        <v>66</v>
      </c>
    </row>
    <row r="13" spans="1:3" x14ac:dyDescent="0.2">
      <c r="C13" s="81" t="s">
        <v>18</v>
      </c>
    </row>
    <row r="15" spans="1:3" x14ac:dyDescent="0.2">
      <c r="C15" s="83" t="s">
        <v>53</v>
      </c>
    </row>
    <row r="17" spans="1:3" x14ac:dyDescent="0.2">
      <c r="C17" s="83" t="s">
        <v>52</v>
      </c>
    </row>
    <row r="20" spans="1:3" ht="15" x14ac:dyDescent="0.25">
      <c r="A20" s="80" t="s">
        <v>43</v>
      </c>
    </row>
    <row r="22" spans="1:3" ht="15" x14ac:dyDescent="0.25">
      <c r="B22" s="80" t="s">
        <v>79</v>
      </c>
    </row>
    <row r="23" spans="1:3" x14ac:dyDescent="0.2">
      <c r="B23" t="s">
        <v>77</v>
      </c>
    </row>
    <row r="24" spans="1:3" x14ac:dyDescent="0.2">
      <c r="B24" t="s">
        <v>80</v>
      </c>
    </row>
    <row r="25" spans="1:3" x14ac:dyDescent="0.2">
      <c r="B25" t="s">
        <v>78</v>
      </c>
    </row>
    <row r="27" spans="1:3" ht="15" x14ac:dyDescent="0.25">
      <c r="B27" s="80" t="s">
        <v>44</v>
      </c>
    </row>
    <row r="28" spans="1:3" x14ac:dyDescent="0.2">
      <c r="B28" t="s">
        <v>60</v>
      </c>
    </row>
    <row r="29" spans="1:3" x14ac:dyDescent="0.2">
      <c r="B29" t="s">
        <v>45</v>
      </c>
    </row>
    <row r="30" spans="1:3" x14ac:dyDescent="0.2">
      <c r="B30" t="s">
        <v>61</v>
      </c>
    </row>
    <row r="31" spans="1:3" x14ac:dyDescent="0.2">
      <c r="B31" t="s">
        <v>46</v>
      </c>
    </row>
    <row r="32" spans="1:3" x14ac:dyDescent="0.2">
      <c r="B32" t="s">
        <v>47</v>
      </c>
    </row>
    <row r="33" spans="2:2" x14ac:dyDescent="0.2">
      <c r="B33" t="s">
        <v>48</v>
      </c>
    </row>
    <row r="34" spans="2:2" x14ac:dyDescent="0.2">
      <c r="B34" t="s">
        <v>51</v>
      </c>
    </row>
    <row r="35" spans="2:2" x14ac:dyDescent="0.2">
      <c r="B35" t="s">
        <v>49</v>
      </c>
    </row>
    <row r="36" spans="2:2" x14ac:dyDescent="0.2">
      <c r="B36" t="s">
        <v>50</v>
      </c>
    </row>
    <row r="38" spans="2:2" ht="15" x14ac:dyDescent="0.25">
      <c r="B38" s="80" t="s">
        <v>67</v>
      </c>
    </row>
    <row r="39" spans="2:2" x14ac:dyDescent="0.2">
      <c r="B39" t="s">
        <v>68</v>
      </c>
    </row>
    <row r="40" spans="2:2" x14ac:dyDescent="0.2">
      <c r="B40" t="s">
        <v>69</v>
      </c>
    </row>
    <row r="41" spans="2:2" x14ac:dyDescent="0.2">
      <c r="B41" t="s">
        <v>70</v>
      </c>
    </row>
    <row r="43" spans="2:2" ht="15" x14ac:dyDescent="0.25">
      <c r="B43" s="80" t="s">
        <v>82</v>
      </c>
    </row>
    <row r="44" spans="2:2" x14ac:dyDescent="0.2">
      <c r="B44" t="s">
        <v>83</v>
      </c>
    </row>
    <row r="46" spans="2:2" ht="15" x14ac:dyDescent="0.25">
      <c r="B46" s="80" t="s">
        <v>54</v>
      </c>
    </row>
    <row r="47" spans="2:2" x14ac:dyDescent="0.2">
      <c r="B47" t="s">
        <v>55</v>
      </c>
    </row>
    <row r="48" spans="2:2" x14ac:dyDescent="0.2">
      <c r="B48" t="s">
        <v>56</v>
      </c>
    </row>
    <row r="49" spans="2:2" x14ac:dyDescent="0.2">
      <c r="B49" t="s">
        <v>57</v>
      </c>
    </row>
    <row r="50" spans="2:2" x14ac:dyDescent="0.2">
      <c r="B50" t="s">
        <v>58</v>
      </c>
    </row>
    <row r="51" spans="2:2" x14ac:dyDescent="0.2">
      <c r="B51" t="s">
        <v>59</v>
      </c>
    </row>
    <row r="53" spans="2:2" ht="15" x14ac:dyDescent="0.25">
      <c r="B53" s="80" t="s">
        <v>62</v>
      </c>
    </row>
    <row r="54" spans="2:2" x14ac:dyDescent="0.2">
      <c r="B54" t="s">
        <v>74</v>
      </c>
    </row>
    <row r="55" spans="2:2" x14ac:dyDescent="0.2">
      <c r="B55" t="s">
        <v>75</v>
      </c>
    </row>
    <row r="56" spans="2:2" x14ac:dyDescent="0.2">
      <c r="B56" t="s">
        <v>76</v>
      </c>
    </row>
    <row r="58" spans="2:2" ht="18" x14ac:dyDescent="0.25">
      <c r="B58" s="82" t="s">
        <v>66</v>
      </c>
    </row>
  </sheetData>
  <sheetProtection password="AE69" sheet="1" objects="1" scenarios="1"/>
  <phoneticPr fontId="4" type="noConversion"/>
  <hyperlinks>
    <hyperlink ref="C12" r:id="rId1" tooltip="Go to Vertex42.com"/>
    <hyperlink ref="B58" r:id="rId2" tooltip="Go to Vertex42.com"/>
  </hyperlinks>
  <pageMargins left="0.75" right="0.75" top="1" bottom="1" header="0.5" footer="0.5"/>
  <pageSetup orientation="portrait" r:id="rId3"/>
  <headerFooter alignWithMargins="0"/>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5"/>
  <sheetViews>
    <sheetView showGridLines="0" workbookViewId="0">
      <selection activeCell="A2" sqref="A2"/>
    </sheetView>
  </sheetViews>
  <sheetFormatPr baseColWidth="10" defaultColWidth="9.140625" defaultRowHeight="12.75" x14ac:dyDescent="0.2"/>
  <cols>
    <col min="1" max="1" width="95.7109375" style="3" customWidth="1"/>
    <col min="2" max="16384" width="9.140625" style="3"/>
  </cols>
  <sheetData>
    <row r="1" spans="1:1" s="69" customFormat="1" ht="30" x14ac:dyDescent="0.4">
      <c r="A1" s="68" t="s">
        <v>17</v>
      </c>
    </row>
    <row r="2" spans="1:1" s="71" customFormat="1" ht="15" x14ac:dyDescent="0.2">
      <c r="A2" s="70"/>
    </row>
    <row r="3" spans="1:1" s="72" customFormat="1" ht="15" x14ac:dyDescent="0.2">
      <c r="A3" s="73" t="s">
        <v>85</v>
      </c>
    </row>
    <row r="4" spans="1:1" s="71" customFormat="1" ht="15" x14ac:dyDescent="0.2">
      <c r="A4" s="70"/>
    </row>
    <row r="5" spans="1:1" s="71" customFormat="1" ht="45" x14ac:dyDescent="0.2">
      <c r="A5" s="74" t="s">
        <v>28</v>
      </c>
    </row>
    <row r="6" spans="1:1" s="71" customFormat="1" ht="15" x14ac:dyDescent="0.2">
      <c r="A6" s="74"/>
    </row>
    <row r="7" spans="1:1" s="71" customFormat="1" ht="15" x14ac:dyDescent="0.2">
      <c r="A7" s="75"/>
    </row>
    <row r="8" spans="1:1" s="71" customFormat="1" ht="18" x14ac:dyDescent="0.2">
      <c r="A8" s="76" t="s">
        <v>29</v>
      </c>
    </row>
    <row r="9" spans="1:1" s="71" customFormat="1" ht="15.75" x14ac:dyDescent="0.2">
      <c r="A9" s="77"/>
    </row>
    <row r="10" spans="1:1" s="71" customFormat="1" ht="31.5" x14ac:dyDescent="0.2">
      <c r="A10" s="78" t="s">
        <v>39</v>
      </c>
    </row>
    <row r="11" spans="1:1" s="71" customFormat="1" ht="15.75" x14ac:dyDescent="0.2">
      <c r="A11" s="77"/>
    </row>
    <row r="12" spans="1:1" s="71" customFormat="1" ht="31.5" x14ac:dyDescent="0.2">
      <c r="A12" s="78" t="s">
        <v>30</v>
      </c>
    </row>
    <row r="13" spans="1:1" s="71" customFormat="1" ht="15" x14ac:dyDescent="0.2">
      <c r="A13" s="74"/>
    </row>
    <row r="14" spans="1:1" s="71" customFormat="1" ht="47.25" x14ac:dyDescent="0.2">
      <c r="A14" s="78" t="s">
        <v>40</v>
      </c>
    </row>
    <row r="15" spans="1:1" s="71" customFormat="1" ht="15" x14ac:dyDescent="0.2">
      <c r="A15" s="70"/>
    </row>
    <row r="16" spans="1:1" s="71" customFormat="1" ht="15" x14ac:dyDescent="0.2"/>
    <row r="17" spans="1:1" s="71" customFormat="1" ht="18" x14ac:dyDescent="0.2">
      <c r="A17" s="76" t="s">
        <v>31</v>
      </c>
    </row>
    <row r="18" spans="1:1" s="71" customFormat="1" ht="15" x14ac:dyDescent="0.2">
      <c r="A18" s="74"/>
    </row>
    <row r="19" spans="1:1" s="71" customFormat="1" ht="45.75" x14ac:dyDescent="0.2">
      <c r="A19" s="74" t="s">
        <v>41</v>
      </c>
    </row>
    <row r="20" spans="1:1" ht="15" x14ac:dyDescent="0.2">
      <c r="A20" s="74"/>
    </row>
    <row r="21" spans="1:1" ht="45.75" x14ac:dyDescent="0.2">
      <c r="A21" s="74" t="s">
        <v>42</v>
      </c>
    </row>
    <row r="22" spans="1:1" ht="15" x14ac:dyDescent="0.2">
      <c r="A22" s="74"/>
    </row>
    <row r="23" spans="1:1" ht="45" x14ac:dyDescent="0.2">
      <c r="A23" s="74" t="s">
        <v>32</v>
      </c>
    </row>
    <row r="24" spans="1:1" ht="15" x14ac:dyDescent="0.2">
      <c r="A24" s="74"/>
    </row>
    <row r="25" spans="1:1" ht="30" x14ac:dyDescent="0.2">
      <c r="A25" s="74" t="s">
        <v>33</v>
      </c>
    </row>
    <row r="26" spans="1:1" ht="15" x14ac:dyDescent="0.2">
      <c r="A26" s="79" t="s">
        <v>34</v>
      </c>
    </row>
    <row r="27" spans="1:1" ht="15" x14ac:dyDescent="0.2">
      <c r="A27" s="74"/>
    </row>
    <row r="28" spans="1:1" ht="15" x14ac:dyDescent="0.2">
      <c r="A28" s="74"/>
    </row>
    <row r="29" spans="1:1" s="71" customFormat="1" ht="18" x14ac:dyDescent="0.2">
      <c r="A29" s="76" t="s">
        <v>35</v>
      </c>
    </row>
    <row r="31" spans="1:1" ht="30" x14ac:dyDescent="0.2">
      <c r="A31" s="74" t="s">
        <v>36</v>
      </c>
    </row>
    <row r="33" spans="1:1" ht="30" x14ac:dyDescent="0.2">
      <c r="A33" s="74" t="s">
        <v>37</v>
      </c>
    </row>
    <row r="35" spans="1:1" ht="30" x14ac:dyDescent="0.2">
      <c r="A35" s="74" t="s">
        <v>38</v>
      </c>
    </row>
  </sheetData>
  <sheetProtection password="AE69" sheet="1" objects="1" scenarios="1"/>
  <phoneticPr fontId="0" type="noConversion"/>
  <hyperlinks>
    <hyperlink ref="A26" r:id="rId1"/>
  </hyperlinks>
  <pageMargins left="0.75" right="0.75" top="1" bottom="1" header="0.5" footer="0.5"/>
  <pageSetup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GanttChart</vt:lpstr>
      <vt:lpstr>GanttChartPro</vt:lpstr>
      <vt:lpstr>TermsOfUse</vt:lpstr>
      <vt:lpstr>GanttChart!Área_de_impresión</vt:lpstr>
      <vt:lpstr>helpRow</vt:lpstr>
      <vt:lpstr>GanttChart!Títulos_a_imprimir</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Template</dc:title>
  <dc:creator>www.vertex42.com</dc:creator>
  <dc:description>(c) 2006-2014 Vertex42 LLC. All Rights Reserved.</dc:description>
  <cp:lastModifiedBy>Manuela Trejo</cp:lastModifiedBy>
  <cp:lastPrinted>2012-04-23T20:21:09Z</cp:lastPrinted>
  <dcterms:created xsi:type="dcterms:W3CDTF">2006-11-11T15:27:14Z</dcterms:created>
  <dcterms:modified xsi:type="dcterms:W3CDTF">2015-10-25T20:27:19Z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2006-2014 Vertex42 LLC</vt:lpwstr>
  </property>
  <property fmtid="{D5CDD505-2E9C-101B-9397-08002B2CF9AE}" pid="3" name="Version">
    <vt:lpwstr>1.7.3</vt:lpwstr>
  </property>
</Properties>
</file>